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21\RG.271.6.2021 Remont drogi gminnej na dzialce Nr 191 w miejscowości Więckowice\"/>
    </mc:Choice>
  </mc:AlternateContent>
  <bookViews>
    <workbookView xWindow="0" yWindow="0" windowWidth="28800" windowHeight="12435"/>
  </bookViews>
  <sheets>
    <sheet name="Kosztorys ofertowy Więckowice" sheetId="2" r:id="rId1"/>
  </sheets>
  <definedNames>
    <definedName name="_xlnm.Print_Area" localSheetId="0">'Kosztorys ofertowy Więckowice'!$A$1:$G$36</definedName>
  </definedNames>
  <calcPr calcId="152511"/>
</workbook>
</file>

<file path=xl/calcChain.xml><?xml version="1.0" encoding="utf-8"?>
<calcChain xmlns="http://schemas.openxmlformats.org/spreadsheetml/2006/main">
  <c r="G9" i="2" l="1"/>
  <c r="G12" i="2"/>
  <c r="G14" i="2"/>
  <c r="G15" i="2"/>
  <c r="G17" i="2"/>
  <c r="G18" i="2"/>
  <c r="G21" i="2"/>
  <c r="G22" i="2"/>
  <c r="E26" i="2" l="1"/>
  <c r="E25" i="2"/>
  <c r="G26" i="2"/>
  <c r="E17" i="2"/>
  <c r="E18" i="2"/>
  <c r="E21" i="2"/>
  <c r="E29" i="2"/>
  <c r="G29" i="2" s="1"/>
  <c r="E24" i="2"/>
  <c r="E22" i="2"/>
  <c r="E15" i="2"/>
  <c r="E14" i="2"/>
  <c r="E12" i="2"/>
  <c r="G25" i="2"/>
  <c r="G24" i="2"/>
  <c r="G30" i="2" l="1"/>
  <c r="G31" i="2" s="1"/>
  <c r="G32" i="2" s="1"/>
</calcChain>
</file>

<file path=xl/sharedStrings.xml><?xml version="1.0" encoding="utf-8"?>
<sst xmlns="http://schemas.openxmlformats.org/spreadsheetml/2006/main" count="75" uniqueCount="65">
  <si>
    <t>Lp.</t>
  </si>
  <si>
    <t>D.01.00.00</t>
  </si>
  <si>
    <t>ROBOTY PRZYGOTOWAWCZE-Kod CPV-45111000-8</t>
  </si>
  <si>
    <t>Roboty pomiarowe</t>
  </si>
  <si>
    <t xml:space="preserve">Odtworzenie trasy w terenie równinnym (wyznaczenie pasa drogowego) w km  0+260-0+820
L=0,56
</t>
  </si>
  <si>
    <t>km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</si>
  <si>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</si>
  <si>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</si>
  <si>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</si>
  <si>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</si>
  <si>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Oczyszczenie i skropienie warstw konstrukcyjnych</t>
  </si>
  <si>
    <t>D.04.08.00</t>
  </si>
  <si>
    <t>WYRÓWNANIE PODBUDOWY-Kod CPV-45233000-9</t>
  </si>
  <si>
    <r>
      <t>m</t>
    </r>
    <r>
      <rPr>
        <vertAlign val="superscript"/>
        <sz val="10"/>
        <color theme="1"/>
        <rFont val="Czcionka tekstu podstawowego"/>
        <charset val="238"/>
      </rPr>
      <t>3</t>
    </r>
  </si>
  <si>
    <t>t</t>
  </si>
  <si>
    <t>D.05.00.00</t>
  </si>
  <si>
    <t>NAWIERZCHNIA-Kod CPV 45233000-9</t>
  </si>
  <si>
    <t>D.05.03.26</t>
  </si>
  <si>
    <t>Zabezpieczenie geosiatką nawierzchni asfaltowej przed spękaniami odbitymi</t>
  </si>
  <si>
    <t>D.05.03.05</t>
  </si>
  <si>
    <t>Nawierzchnia z betonu asfaltowego</t>
  </si>
  <si>
    <t>D.06.00.00</t>
  </si>
  <si>
    <t>ROBOTY WYKOŃCZENIOWE-Kod CPV 45233000-9</t>
  </si>
  <si>
    <t>D.06.03.02</t>
  </si>
  <si>
    <t>Ścinanie i uzupełnianie poboczy</t>
  </si>
  <si>
    <t>KOSZTORYS INWESTORSKI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</si>
  <si>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</si>
  <si>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</si>
  <si>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</si>
  <si>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</si>
  <si>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</si>
  <si>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</si>
  <si>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</si>
  <si>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</si>
  <si>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</si>
  <si>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</si>
  <si>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D.01.01.00.</t>
  </si>
  <si>
    <t xml:space="preserve">D.01.01.01.01
KNNR 1
0111/0200
</t>
  </si>
  <si>
    <t>PODBUDOWY-Kod CPV 45233000-9</t>
  </si>
  <si>
    <t>D.04.01.01.31
KNNR 6
0103-0301</t>
  </si>
  <si>
    <t>D.04.03.02</t>
  </si>
  <si>
    <t>D.04.03.01.12
KNNR 6
1005-0600</t>
  </si>
  <si>
    <t>D.04.03.01.22
KNNR 6
1005-0800</t>
  </si>
  <si>
    <t>D.04.08.01.11
KNNR 6
0108-0201</t>
  </si>
  <si>
    <t>D.05.03.26.11</t>
  </si>
  <si>
    <t xml:space="preserve">D.05.03.05.11
KNNR 6/
0308-0305
</t>
  </si>
  <si>
    <t xml:space="preserve">D.05.03.05.21
KNNR 6/
0309-0205
</t>
  </si>
  <si>
    <t>D.06.03.02.11
KNNR 6/
0113-0600</t>
  </si>
  <si>
    <t>RAZEM</t>
  </si>
  <si>
    <t>PODATEK VAT 23%</t>
  </si>
  <si>
    <t>OGÓŁEM WARTOŚĆ Z PODATKIEM VAT</t>
  </si>
  <si>
    <t>Profilowanie i zagęszczenie podłoża pod w-wy konstrukcyjne nawierzchni wykonywane mechanicznie w km  0+260-0+820 szer.4,0m  + rozjazdy i mijanki  40,0*4,0*2+10,0*4,0+20,0*3,0*2
F=560,0*4,0+40,0*4,0*2+10,0*4,0+20,0*3,0*2</t>
  </si>
  <si>
    <t>Skropienie mechaniczne warstw konstrukcyjnych emulsją asfaltową  w km  0+260-0+820 szer.3,10m  + rozjazdy i mijanki  40,0*4,0*2+10,0*4,0+20,0*3,0*2
F=560,0*3,1+40,0*3,1*2+10,0*3,1+20,0*3,1*2</t>
  </si>
  <si>
    <t>D.04.08.04.11
KNNR 6
0107-0200</t>
  </si>
  <si>
    <t>Oczyszczenie warstw konstrukcyjnych mechanicznie  w km  0+260-0+820 szer.3,10m + rozjazdy i mijanki  40,0*3,1*2+10,0*3,1+20,0*3,0*2
F=560,0*3,1+40,0*3,1*2+10,0*3,1+20,0*3,0*2</t>
  </si>
  <si>
    <t>Wykonanie nawierzchni z betonu asfaltowego AC 16W  warstwa wiążąca wraz z oczyszczeniem i skropieniem nawierzchni , grubość w-wy po zagęszczeniu 6cm w km  0+260-0+820 szer.3,10m   + rozjazdy i mijanki  40,0*4,0*2+10,0*4,0+20,0*3,0*2
F=560,0*3,1+40,0*3,1*2+10,0*3,1+20,0*3,0*2</t>
  </si>
  <si>
    <t>Razłożenie siatki wzmacniającewj na całej powierzchni jezdni o wytrzymałości  powyżej 20kN/m w km  0+260-0+820 szer.3,10m  + rozjazdy i mijanki  40,0*3,1*2+10,0*3,1+20,0*3,0*2
F=560,0*3,1+40,0*3,1*2+10,0*3,1+20,0*3,0*2</t>
  </si>
  <si>
    <t>Uzupełnienie poboczy kruszywem łamanym- frakcji 0-31,5 mm strona prawa  w km   0+260-0+820, szer.1,0m , gr.śr.15cm 
F=560,0*1,0+40,0*2*1,0</t>
  </si>
  <si>
    <t>Wyrównanie podbudowy mieszanką mineralno-bitumiczną -AC 22P, średnio 10cm-(250kg/m2)  w km  0+260-0+465 szer.3,10m i 4,cm(100kg/m2) w km 0+465-0+820 szer,3,1m  + rozjazdy i mijanki  40,0*3,1*2+10,0*3,1+20,0*3,0*2
m2=205,0*3,1+20,0*3,0*2=755,5
m2=355,0*3,1+40,0*3,1*2+10,0*3,1=1379,5
T=755,5*0,250+1379,5*0,100</t>
  </si>
  <si>
    <t>Wyrównanie podbudowy tłuczniem i  kruszywem łamanym 0-31,5mm na krawędziach istniejącej jezdni, średnio 25cm szer.1,0m  w km  0+260-0+820 + rozjazdy 40,0*1,0*2
m2=560,0*1,0+40,0*1,0*2  =640,0   
V=640,0*0,25</t>
  </si>
  <si>
    <t>Wykonanie nawierzchni z betonu asfaltowego AC 8S w-wa ścieralna wraz z oczyszczeniem i skropieniem nawierzchni, grubość w-wy po zagęszczeniu 4cm  w km  0+465-0+820 szer.3,0m  
F=355,0*3,0</t>
  </si>
  <si>
    <t>Wykonanie nawierzchni z betonu asfaltowego AC 8S w-wa ścieralna wraz z oczyszczeniem i skropieniem nawierzchni, grubość w-wy po zagęszczeniu 5cm  w km  0+260-0+465 szer.3,0m  + rozjazdy i mijanki  40,0*4,0*2+10,0*4,0+20,0*3,0*2
F=205,0*3,0+40,0*3,0*2+10,0*3,0+20,0*3,0*2</t>
  </si>
  <si>
    <t xml:space="preserve">D.05.03.05.22
KNNR 6/
0309-0214
</t>
  </si>
  <si>
    <t xml:space="preserve"> w miejscowości Więckowice w km 0+260-0+820</t>
  </si>
  <si>
    <t>na wykonanie remonty drogi gminnej na części dz.Nr.ewid. 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</si>
</sst>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1" fillId="0" borderId="0" xfId="1" applyFont="1"/>
    <xf numFmtId="0" fontId="1" fillId="0" borderId="3" xfId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1" fillId="3" borderId="3" xfId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1" fillId="0" borderId="3" xfId="1" applyFont="1" applyBorder="1" applyAlignment="1">
      <alignment horizontal="left" vertical="top" wrapText="1"/>
    </xf>
    <xf numFmtId="0" fontId="1" fillId="3" borderId="4" xfId="1" applyFont="1" applyFill="1" applyBorder="1" applyAlignment="1">
      <alignment horizontal="left" vertical="top" wrapText="1"/>
    </xf>
    <xf numFmtId="2" fontId="1" fillId="3" borderId="3" xfId="1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wrapText="1"/>
    </xf>
    <xf numFmtId="0" fontId="1" fillId="4" borderId="3" xfId="1" applyFont="1" applyFill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vertical="top" wrapText="1"/>
    </xf>
    <xf numFmtId="2" fontId="1" fillId="4" borderId="3" xfId="1" applyNumberFormat="1" applyFont="1" applyFill="1" applyBorder="1"/>
    <xf numFmtId="2" fontId="1" fillId="0" borderId="3" xfId="1" applyNumberFormat="1" applyFont="1" applyBorder="1"/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wrapText="1"/>
    </xf>
    <xf numFmtId="0" fontId="2" fillId="0" borderId="7" xfId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top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0" fontId="1" fillId="3" borderId="2" xfId="1" applyFont="1" applyFill="1" applyBorder="1" applyAlignment="1">
      <alignment vertical="top"/>
    </xf>
    <xf numFmtId="2" fontId="1" fillId="3" borderId="8" xfId="1" applyNumberFormat="1" applyFont="1" applyFill="1" applyBorder="1" applyAlignment="1">
      <alignment horizontal="right" wrapText="1"/>
    </xf>
    <xf numFmtId="2" fontId="1" fillId="3" borderId="2" xfId="1" applyNumberFormat="1" applyFont="1" applyFill="1" applyBorder="1" applyAlignment="1"/>
    <xf numFmtId="0" fontId="1" fillId="3" borderId="2" xfId="1" applyFont="1" applyFill="1" applyBorder="1" applyAlignment="1"/>
    <xf numFmtId="2" fontId="1" fillId="3" borderId="3" xfId="1" applyNumberFormat="1" applyFont="1" applyFill="1" applyBorder="1" applyAlignment="1"/>
    <xf numFmtId="0" fontId="2" fillId="2" borderId="3" xfId="1" applyFont="1" applyFill="1" applyBorder="1" applyAlignment="1">
      <alignment horizontal="center" vertical="center" wrapText="1"/>
    </xf>
    <xf numFmtId="0" fontId="1" fillId="2" borderId="3" xfId="1" applyNumberFormat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right" vertical="center"/>
    </xf>
    <xf numFmtId="0" fontId="1" fillId="5" borderId="2" xfId="1" applyFont="1" applyFill="1" applyBorder="1" applyAlignment="1"/>
    <xf numFmtId="2" fontId="1" fillId="5" borderId="3" xfId="1" applyNumberFormat="1" applyFont="1" applyFill="1" applyBorder="1" applyAlignment="1"/>
    <xf numFmtId="2" fontId="1" fillId="0" borderId="3" xfId="1" applyNumberFormat="1" applyFont="1" applyBorder="1" applyAlignment="1">
      <alignment horizontal="right" readingOrder="1"/>
    </xf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0" fontId="2" fillId="0" borderId="3" xfId="1" applyFont="1" applyBorder="1" applyAlignment="1">
      <alignment horizontal="left" vertical="center"/>
    </xf>
    <xf numFmtId="0" fontId="1" fillId="4" borderId="3" xfId="1" applyFont="1" applyFill="1" applyBorder="1" applyAlignment="1">
      <alignment horizontal="right" readingOrder="1"/>
    </xf>
    <xf numFmtId="0" fontId="1" fillId="4" borderId="3" xfId="1" applyFont="1" applyFill="1" applyBorder="1" applyAlignment="1">
      <alignment horizontal="left" readingOrder="1"/>
    </xf>
    <xf numFmtId="0" fontId="2" fillId="0" borderId="3" xfId="1" applyFont="1" applyBorder="1" applyAlignment="1">
      <alignment vertical="center" readingOrder="1"/>
    </xf>
    <xf numFmtId="0" fontId="2" fillId="0" borderId="3" xfId="1" applyFont="1" applyBorder="1" applyAlignment="1">
      <alignment horizontal="center" vertical="top" wrapText="1" readingOrder="1"/>
    </xf>
    <xf numFmtId="0" fontId="1" fillId="0" borderId="3" xfId="1" applyFont="1" applyBorder="1" applyAlignment="1">
      <alignment horizontal="right" readingOrder="1"/>
    </xf>
    <xf numFmtId="0" fontId="1" fillId="0" borderId="0" xfId="1" applyFont="1" applyAlignment="1">
      <alignment vertical="center"/>
    </xf>
    <xf numFmtId="2" fontId="1" fillId="2" borderId="3" xfId="1" applyNumberFormat="1" applyFont="1" applyFill="1" applyBorder="1" applyAlignment="1">
      <alignment horizontal="right" vertical="center"/>
    </xf>
    <xf numFmtId="2" fontId="1" fillId="3" borderId="6" xfId="0" applyNumberFormat="1" applyFont="1" applyFill="1" applyBorder="1" applyAlignment="1">
      <alignment horizontal="right" wrapText="1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0" fontId="2" fillId="0" borderId="0" xfId="1" applyFont="1"/>
    <xf numFmtId="2" fontId="1" fillId="0" borderId="0" xfId="1" applyNumberFormat="1" applyFont="1"/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4" borderId="4" xfId="1" applyFont="1" applyFill="1" applyBorder="1" applyAlignment="1">
      <alignment horizontal="center" wrapText="1"/>
    </xf>
    <xf numFmtId="0" fontId="2" fillId="4" borderId="5" xfId="1" applyFont="1" applyFill="1" applyBorder="1" applyAlignment="1">
      <alignment horizontal="center" wrapText="1"/>
    </xf>
    <xf numFmtId="0" fontId="2" fillId="4" borderId="6" xfId="1" applyFont="1" applyFill="1" applyBorder="1" applyAlignment="1">
      <alignment horizontal="center" wrapText="1"/>
    </xf>
    <xf numFmtId="0" fontId="2" fillId="0" borderId="3" xfId="1" applyFont="1" applyBorder="1" applyAlignment="1">
      <alignment horizontal="center" vertical="top" readingOrder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  <xf numFmtId="0" fontId="2" fillId="3" borderId="4" xfId="1" applyFont="1" applyFill="1" applyBorder="1" applyAlignment="1">
      <alignment horizontal="center" vertical="top" wrapText="1"/>
    </xf>
    <xf numFmtId="0" fontId="2" fillId="3" borderId="5" xfId="1" applyFont="1" applyFill="1" applyBorder="1" applyAlignment="1">
      <alignment horizontal="center" vertical="top" wrapText="1"/>
    </xf>
    <xf numFmtId="0" fontId="2" fillId="3" borderId="6" xfId="1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topLeftCell="B18" zoomScaleNormal="100" workbookViewId="0">
      <selection activeCell="F29" sqref="F29"/>
    </sheetView>
  </sheetViews>
  <sheetFormatPr defaultRowHeight="12.75"/>
  <cols>
    <col min="1" max="1" width="3.75" style="1" customWidth="1"/>
    <col min="2" max="2" width="11.125" style="88" customWidth="1"/>
    <col min="3" max="3" width="40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98" t="s">
        <v>25</v>
      </c>
      <c r="B1" s="98"/>
      <c r="C1" s="98"/>
      <c r="D1" s="98"/>
      <c r="E1" s="98"/>
      <c r="F1" s="98"/>
      <c r="G1" s="98"/>
    </row>
    <row r="2" spans="1:16" ht="16.149999999999999" customHeight="1">
      <c r="A2" s="99" t="s">
        <v>64</v>
      </c>
      <c r="B2" s="99"/>
      <c r="C2" s="99"/>
      <c r="D2" s="99"/>
      <c r="E2" s="99"/>
      <c r="F2" s="99"/>
      <c r="G2" s="99"/>
    </row>
    <row r="3" spans="1:16" ht="16.149999999999999" customHeight="1">
      <c r="A3" s="99" t="s">
        <v>63</v>
      </c>
      <c r="B3" s="99"/>
      <c r="C3" s="99"/>
      <c r="D3" s="99"/>
      <c r="E3" s="99"/>
      <c r="F3" s="99"/>
      <c r="G3" s="99"/>
    </row>
    <row r="4" spans="1:16" s="32" customFormat="1">
      <c r="A4" s="30"/>
      <c r="B4" s="31"/>
      <c r="C4" s="30"/>
      <c r="D4" s="30"/>
      <c r="E4" s="30"/>
      <c r="F4" s="30"/>
      <c r="G4" s="30"/>
    </row>
    <row r="5" spans="1:16" ht="25.5" customHeight="1">
      <c r="A5" s="100" t="s">
        <v>0</v>
      </c>
      <c r="B5" s="33" t="s">
        <v>26</v>
      </c>
      <c r="C5" s="102" t="s">
        <v>27</v>
      </c>
      <c r="D5" s="104" t="s">
        <v>28</v>
      </c>
      <c r="E5" s="105"/>
      <c r="F5" s="34" t="s">
        <v>29</v>
      </c>
      <c r="G5" s="34" t="s">
        <v>30</v>
      </c>
    </row>
    <row r="6" spans="1:16" s="38" customFormat="1" ht="49.5" customHeight="1">
      <c r="A6" s="101"/>
      <c r="B6" s="35" t="s">
        <v>31</v>
      </c>
      <c r="C6" s="103"/>
      <c r="D6" s="36" t="s">
        <v>32</v>
      </c>
      <c r="E6" s="37" t="s">
        <v>33</v>
      </c>
      <c r="F6" s="37" t="s">
        <v>34</v>
      </c>
      <c r="G6" s="37" t="s">
        <v>35</v>
      </c>
    </row>
    <row r="7" spans="1:16" s="38" customFormat="1" ht="12.75" customHeight="1">
      <c r="A7" s="39"/>
      <c r="B7" s="3" t="s">
        <v>1</v>
      </c>
      <c r="C7" s="4" t="s">
        <v>2</v>
      </c>
      <c r="D7" s="40"/>
      <c r="E7" s="41"/>
      <c r="F7" s="41"/>
      <c r="G7" s="41"/>
    </row>
    <row r="8" spans="1:16" s="38" customFormat="1" ht="12.75" customHeight="1">
      <c r="A8" s="39"/>
      <c r="B8" s="5" t="s">
        <v>36</v>
      </c>
      <c r="C8" s="6" t="s">
        <v>3</v>
      </c>
      <c r="D8" s="42"/>
      <c r="E8" s="39"/>
      <c r="F8" s="39"/>
      <c r="G8" s="39"/>
    </row>
    <row r="9" spans="1:16" s="38" customFormat="1" ht="39" customHeight="1">
      <c r="A9" s="43">
        <v>1</v>
      </c>
      <c r="B9" s="7" t="s">
        <v>37</v>
      </c>
      <c r="C9" s="7" t="s">
        <v>4</v>
      </c>
      <c r="D9" s="5" t="s">
        <v>5</v>
      </c>
      <c r="E9" s="8">
        <v>0.56000000000000005</v>
      </c>
      <c r="F9" s="44"/>
      <c r="G9" s="45">
        <f>E9*F9</f>
        <v>0</v>
      </c>
    </row>
    <row r="10" spans="1:16" s="54" customFormat="1" ht="12.75" customHeight="1">
      <c r="A10" s="46"/>
      <c r="B10" s="47" t="s">
        <v>6</v>
      </c>
      <c r="C10" s="21" t="s">
        <v>38</v>
      </c>
      <c r="D10" s="48"/>
      <c r="E10" s="49"/>
      <c r="F10" s="50"/>
      <c r="G10" s="51"/>
      <c r="H10" s="52"/>
      <c r="I10" s="52"/>
      <c r="J10" s="53"/>
      <c r="K10" s="52"/>
      <c r="L10" s="52"/>
      <c r="M10" s="52"/>
      <c r="N10" s="52"/>
      <c r="O10" s="52"/>
      <c r="P10" s="52"/>
    </row>
    <row r="11" spans="1:16" s="59" customFormat="1" ht="12.75" customHeight="1">
      <c r="A11" s="55"/>
      <c r="B11" s="11" t="s">
        <v>7</v>
      </c>
      <c r="C11" s="91" t="s">
        <v>8</v>
      </c>
      <c r="D11" s="92"/>
      <c r="E11" s="92"/>
      <c r="F11" s="93"/>
      <c r="G11" s="56"/>
      <c r="H11" s="57"/>
      <c r="I11" s="57"/>
      <c r="J11" s="58"/>
      <c r="K11" s="57"/>
      <c r="L11" s="57"/>
      <c r="M11" s="57"/>
      <c r="N11" s="57"/>
      <c r="O11" s="57"/>
      <c r="P11" s="57"/>
    </row>
    <row r="12" spans="1:16" s="62" customFormat="1" ht="65.25" customHeight="1">
      <c r="A12" s="10">
        <v>2</v>
      </c>
      <c r="B12" s="12" t="s">
        <v>39</v>
      </c>
      <c r="C12" s="13" t="s">
        <v>51</v>
      </c>
      <c r="D12" s="5" t="s">
        <v>9</v>
      </c>
      <c r="E12" s="14">
        <f>560*4+40*4*2+10*4+20*3*2</f>
        <v>2720</v>
      </c>
      <c r="F12" s="60"/>
      <c r="G12" s="61">
        <f>E12*F12</f>
        <v>0</v>
      </c>
      <c r="H12" s="57"/>
      <c r="I12" s="57"/>
      <c r="J12" s="58"/>
      <c r="K12" s="57"/>
      <c r="L12" s="57"/>
    </row>
    <row r="13" spans="1:16" s="62" customFormat="1" ht="12.75" customHeight="1">
      <c r="A13" s="23"/>
      <c r="B13" s="16" t="s">
        <v>40</v>
      </c>
      <c r="C13" s="106" t="s">
        <v>10</v>
      </c>
      <c r="D13" s="107"/>
      <c r="E13" s="107"/>
      <c r="F13" s="108"/>
      <c r="G13" s="63"/>
      <c r="H13" s="57"/>
      <c r="I13" s="57"/>
      <c r="J13" s="58"/>
      <c r="K13" s="57"/>
      <c r="L13" s="57"/>
    </row>
    <row r="14" spans="1:16" s="62" customFormat="1" ht="52.5" customHeight="1">
      <c r="A14" s="23">
        <v>3</v>
      </c>
      <c r="B14" s="17" t="s">
        <v>41</v>
      </c>
      <c r="C14" s="18" t="s">
        <v>54</v>
      </c>
      <c r="D14" s="2" t="s">
        <v>9</v>
      </c>
      <c r="E14" s="19">
        <f>560*3.1+40*3.1*2+10*3.1+20*3.1*2</f>
        <v>2139</v>
      </c>
      <c r="F14" s="64"/>
      <c r="G14" s="65">
        <f>F14*E14</f>
        <v>0</v>
      </c>
      <c r="H14" s="57"/>
      <c r="I14" s="57"/>
      <c r="J14" s="58"/>
      <c r="K14" s="57"/>
      <c r="L14" s="57"/>
    </row>
    <row r="15" spans="1:16" s="62" customFormat="1" ht="51">
      <c r="A15" s="23">
        <v>4</v>
      </c>
      <c r="B15" s="17" t="s">
        <v>42</v>
      </c>
      <c r="C15" s="18" t="s">
        <v>52</v>
      </c>
      <c r="D15" s="2" t="s">
        <v>9</v>
      </c>
      <c r="E15" s="19">
        <f>560*3.1+40*3.1*2+10*3.1+20*3.1*2</f>
        <v>2139</v>
      </c>
      <c r="F15" s="66"/>
      <c r="G15" s="67">
        <f>F15*E15</f>
        <v>0</v>
      </c>
      <c r="H15" s="57"/>
      <c r="I15" s="57"/>
      <c r="J15" s="58"/>
      <c r="K15" s="57"/>
      <c r="L15" s="57"/>
    </row>
    <row r="16" spans="1:16" s="62" customFormat="1" ht="12.75" customHeight="1">
      <c r="A16" s="9"/>
      <c r="B16" s="20" t="s">
        <v>11</v>
      </c>
      <c r="C16" s="68" t="s">
        <v>12</v>
      </c>
      <c r="D16" s="69"/>
      <c r="E16" s="70"/>
      <c r="F16" s="71"/>
      <c r="G16" s="72"/>
      <c r="H16" s="57"/>
      <c r="I16" s="57"/>
      <c r="J16" s="58"/>
      <c r="K16" s="57"/>
      <c r="L16" s="57"/>
    </row>
    <row r="17" spans="1:12" s="62" customFormat="1" ht="77.25" customHeight="1">
      <c r="A17" s="15">
        <v>5</v>
      </c>
      <c r="B17" s="12" t="s">
        <v>53</v>
      </c>
      <c r="C17" s="18" t="s">
        <v>59</v>
      </c>
      <c r="D17" s="5" t="s">
        <v>13</v>
      </c>
      <c r="E17" s="19">
        <f>640*0.25</f>
        <v>160</v>
      </c>
      <c r="F17" s="26"/>
      <c r="G17" s="73">
        <f>F17*E17</f>
        <v>0</v>
      </c>
      <c r="H17" s="57"/>
      <c r="I17" s="57"/>
      <c r="J17" s="58"/>
      <c r="K17" s="57"/>
      <c r="L17" s="57"/>
    </row>
    <row r="18" spans="1:12" s="62" customFormat="1" ht="102">
      <c r="A18" s="15">
        <v>6</v>
      </c>
      <c r="B18" s="12" t="s">
        <v>43</v>
      </c>
      <c r="C18" s="18" t="s">
        <v>58</v>
      </c>
      <c r="D18" s="2" t="s">
        <v>14</v>
      </c>
      <c r="E18" s="19">
        <f>755.5*0.25+1379.5*0.1</f>
        <v>326.82500000000005</v>
      </c>
      <c r="F18" s="26"/>
      <c r="G18" s="73">
        <f>F18*E18</f>
        <v>0</v>
      </c>
      <c r="H18" s="57"/>
      <c r="J18" s="58"/>
      <c r="K18" s="57"/>
      <c r="L18" s="57"/>
    </row>
    <row r="19" spans="1:12">
      <c r="A19" s="9"/>
      <c r="B19" s="74" t="s">
        <v>15</v>
      </c>
      <c r="C19" s="75" t="s">
        <v>16</v>
      </c>
      <c r="D19" s="76"/>
      <c r="E19" s="76"/>
      <c r="F19" s="76"/>
      <c r="G19" s="77"/>
    </row>
    <row r="20" spans="1:12" ht="23.25" customHeight="1">
      <c r="A20" s="22"/>
      <c r="B20" s="78" t="s">
        <v>17</v>
      </c>
      <c r="C20" s="94" t="s">
        <v>18</v>
      </c>
      <c r="D20" s="95"/>
      <c r="E20" s="96"/>
      <c r="F20" s="79"/>
      <c r="G20" s="80"/>
    </row>
    <row r="21" spans="1:12" ht="51">
      <c r="A21" s="23">
        <v>7</v>
      </c>
      <c r="B21" s="17" t="s">
        <v>42</v>
      </c>
      <c r="C21" s="18" t="s">
        <v>52</v>
      </c>
      <c r="D21" s="2" t="s">
        <v>9</v>
      </c>
      <c r="E21" s="19">
        <f>560*3.1+40*3.1*2+10*3.1+20*3.1*2</f>
        <v>2139</v>
      </c>
      <c r="F21" s="66"/>
      <c r="G21" s="67">
        <f>F21*E21</f>
        <v>0</v>
      </c>
    </row>
    <row r="22" spans="1:12" ht="63.75">
      <c r="A22" s="22">
        <v>8</v>
      </c>
      <c r="B22" s="23" t="s">
        <v>44</v>
      </c>
      <c r="C22" s="24" t="s">
        <v>56</v>
      </c>
      <c r="D22" s="2" t="s">
        <v>9</v>
      </c>
      <c r="E22" s="25">
        <f>560*3.1+40*3.1*2+10*3.1+20*3.1*2</f>
        <v>2139</v>
      </c>
      <c r="F22" s="26"/>
      <c r="G22" s="73">
        <f>F22*E22</f>
        <v>0</v>
      </c>
    </row>
    <row r="23" spans="1:12">
      <c r="A23" s="23"/>
      <c r="B23" s="81" t="s">
        <v>19</v>
      </c>
      <c r="C23" s="82" t="s">
        <v>20</v>
      </c>
      <c r="D23" s="83"/>
      <c r="E23" s="83"/>
      <c r="F23" s="73"/>
      <c r="G23" s="83"/>
    </row>
    <row r="24" spans="1:12" ht="76.5">
      <c r="A24" s="23">
        <v>9</v>
      </c>
      <c r="B24" s="17" t="s">
        <v>45</v>
      </c>
      <c r="C24" s="24" t="s">
        <v>55</v>
      </c>
      <c r="D24" s="2" t="s">
        <v>9</v>
      </c>
      <c r="E24" s="26">
        <f>560*3.1+40*3.1*2+10*3.1+20*3.1*2</f>
        <v>2139</v>
      </c>
      <c r="F24" s="26"/>
      <c r="G24" s="73">
        <f>F24*E24</f>
        <v>0</v>
      </c>
    </row>
    <row r="25" spans="1:12" ht="76.5">
      <c r="A25" s="23">
        <v>10</v>
      </c>
      <c r="B25" s="17" t="s">
        <v>62</v>
      </c>
      <c r="C25" s="24" t="s">
        <v>61</v>
      </c>
      <c r="D25" s="2" t="s">
        <v>9</v>
      </c>
      <c r="E25" s="26">
        <f>205*3+40*3*2+10*3+20*3*2</f>
        <v>1005</v>
      </c>
      <c r="F25" s="73"/>
      <c r="G25" s="73">
        <f>F25*E25</f>
        <v>0</v>
      </c>
      <c r="H25" s="84"/>
    </row>
    <row r="26" spans="1:12" ht="63.75">
      <c r="A26" s="23">
        <v>11</v>
      </c>
      <c r="B26" s="17" t="s">
        <v>46</v>
      </c>
      <c r="C26" s="24" t="s">
        <v>60</v>
      </c>
      <c r="D26" s="2" t="s">
        <v>9</v>
      </c>
      <c r="E26" s="26">
        <f>355*3</f>
        <v>1065</v>
      </c>
      <c r="F26" s="73"/>
      <c r="G26" s="73">
        <f>F26*E26</f>
        <v>0</v>
      </c>
      <c r="H26" s="84"/>
    </row>
    <row r="27" spans="1:12">
      <c r="A27" s="20"/>
      <c r="B27" s="20" t="s">
        <v>21</v>
      </c>
      <c r="C27" s="68" t="s">
        <v>22</v>
      </c>
      <c r="D27" s="20"/>
      <c r="E27" s="47"/>
      <c r="F27" s="85"/>
      <c r="G27" s="85"/>
    </row>
    <row r="28" spans="1:12">
      <c r="A28" s="27"/>
      <c r="B28" s="16" t="s">
        <v>23</v>
      </c>
      <c r="C28" s="28" t="s">
        <v>24</v>
      </c>
      <c r="D28" s="16"/>
      <c r="E28" s="29"/>
      <c r="F28" s="73"/>
      <c r="G28" s="73"/>
    </row>
    <row r="29" spans="1:12" ht="51">
      <c r="A29" s="23">
        <v>12</v>
      </c>
      <c r="B29" s="17" t="s">
        <v>47</v>
      </c>
      <c r="C29" s="17" t="s">
        <v>57</v>
      </c>
      <c r="D29" s="2" t="s">
        <v>9</v>
      </c>
      <c r="E29" s="26">
        <f>560*1+40*2*1</f>
        <v>640</v>
      </c>
      <c r="F29" s="86"/>
      <c r="G29" s="73">
        <f>F29*E29</f>
        <v>0</v>
      </c>
    </row>
    <row r="30" spans="1:12">
      <c r="A30" s="97" t="s">
        <v>48</v>
      </c>
      <c r="B30" s="97"/>
      <c r="C30" s="97"/>
      <c r="D30" s="97"/>
      <c r="E30" s="97"/>
      <c r="F30" s="97"/>
      <c r="G30" s="87">
        <f>SUM(G9:G29)</f>
        <v>0</v>
      </c>
      <c r="J30" s="84"/>
    </row>
    <row r="31" spans="1:12">
      <c r="A31" s="97" t="s">
        <v>49</v>
      </c>
      <c r="B31" s="97"/>
      <c r="C31" s="97"/>
      <c r="D31" s="97"/>
      <c r="E31" s="97"/>
      <c r="F31" s="97"/>
      <c r="G31" s="87">
        <f>G30*0.23</f>
        <v>0</v>
      </c>
    </row>
    <row r="32" spans="1:12">
      <c r="A32" s="97" t="s">
        <v>50</v>
      </c>
      <c r="B32" s="97"/>
      <c r="C32" s="97"/>
      <c r="D32" s="97"/>
      <c r="E32" s="97"/>
      <c r="F32" s="97"/>
      <c r="G32" s="87">
        <f>SUM(G30:G31)</f>
        <v>0</v>
      </c>
    </row>
    <row r="40" spans="2:9">
      <c r="G40" s="89"/>
    </row>
    <row r="41" spans="2:9">
      <c r="I41" s="90"/>
    </row>
    <row r="48" spans="2:9">
      <c r="B48" s="1"/>
      <c r="G48" s="89"/>
    </row>
  </sheetData>
  <mergeCells count="12">
    <mergeCell ref="A32:F32"/>
    <mergeCell ref="A1:G1"/>
    <mergeCell ref="A2:G2"/>
    <mergeCell ref="A3:G3"/>
    <mergeCell ref="A5:A6"/>
    <mergeCell ref="C5:C6"/>
    <mergeCell ref="D5:E5"/>
    <mergeCell ref="C11:F11"/>
    <mergeCell ref="C13:F13"/>
    <mergeCell ref="C20:E20"/>
    <mergeCell ref="A30:F30"/>
    <mergeCell ref="A31:F31"/>
  </mergeCells>
  <pageMargins left="0.51181102362204722" right="0.31496062992125984" top="0.74803149606299213" bottom="0.74803149606299213" header="0.31496062992125984" footer="0.31496062992125984"/>
  <pageSetup paperSize="9" orientation="portrait" horizontalDpi="4294967293" verticalDpi="4294967293" r:id="rId1"/>
  <rowBreaks count="1" manualBreakCount="1">
    <brk id="2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ofertowy Więckowice</vt:lpstr>
      <vt:lpstr>'Kosztorys ofertowy Więckowice'!Obszar_wydruku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2021-07-18T15:15:19Z</cp:lastPrinted>
  <dcterms:created xsi:type="dcterms:W3CDTF">2021-07-16T14:55:19Z</dcterms:created>
  <dcterms:modified xsi:type="dcterms:W3CDTF">2021-07-20T05:55:14Z</dcterms:modified>
</cp:coreProperties>
</file>