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21\Zamówienia do 130 tys\RG.271.PROG.9.2021 Wykonanie chodnika w miejscowości Rudołwoice\"/>
    </mc:Choice>
  </mc:AlternateContent>
  <bookViews>
    <workbookView xWindow="0" yWindow="0" windowWidth="28800" windowHeight="12135"/>
  </bookViews>
  <sheets>
    <sheet name="Kosztorys ofertowy" sheetId="3" r:id="rId1"/>
  </sheets>
  <calcPr calcId="152511"/>
</workbook>
</file>

<file path=xl/calcChain.xml><?xml version="1.0" encoding="utf-8"?>
<calcChain xmlns="http://schemas.openxmlformats.org/spreadsheetml/2006/main">
  <c r="E36" i="3" l="1"/>
  <c r="E35" i="3"/>
  <c r="E28" i="3"/>
  <c r="E25" i="3"/>
  <c r="E23" i="3"/>
  <c r="E21" i="3"/>
  <c r="E19" i="3"/>
  <c r="E16" i="3"/>
  <c r="E14" i="3"/>
  <c r="E11" i="3"/>
  <c r="G37" i="3"/>
  <c r="G38" i="3" l="1"/>
  <c r="G39" i="3" s="1"/>
</calcChain>
</file>

<file path=xl/sharedStrings.xml><?xml version="1.0" encoding="utf-8"?>
<sst xmlns="http://schemas.openxmlformats.org/spreadsheetml/2006/main" count="90" uniqueCount="80">
  <si>
    <t>na wykonanie chodnika</t>
  </si>
  <si>
    <t>Lp.</t>
  </si>
  <si>
    <t>D.01.00.00</t>
  </si>
  <si>
    <t>ROBOTY PRZYGOTOWAWCZE-Kod CPV-45111000-8</t>
  </si>
  <si>
    <t>Roboty pomiarowe</t>
  </si>
  <si>
    <t>km</t>
  </si>
  <si>
    <t>D.01.02.04</t>
  </si>
  <si>
    <t>Rozbiórka elementów dróg,ogrodzeń i przepustów</t>
  </si>
  <si>
    <t xml:space="preserve">Rozebranie przepustu pod zjazdem z rur żelbetowych o średnicy 60cm i długości 8,0m wraz z nawierzchnią betonową na zjezdzie
F=(8,0+6,0)/2*4,0
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</si>
  <si>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</si>
  <si>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D.02.00.00</t>
  </si>
  <si>
    <t>ROBOTY ZIEMNE-Kod CPV-45112000-5</t>
  </si>
  <si>
    <t>D.02.01.01</t>
  </si>
  <si>
    <t>Wykonanie wykopów mechanicznie w gruncie kat.I-V</t>
  </si>
  <si>
    <r>
      <t>m</t>
    </r>
    <r>
      <rPr>
        <vertAlign val="superscript"/>
        <sz val="10"/>
        <rFont val="Arial"/>
        <family val="2"/>
        <charset val="238"/>
      </rPr>
      <t>3</t>
    </r>
  </si>
  <si>
    <t>D.04.00.00</t>
  </si>
  <si>
    <t>D.04.01.01</t>
  </si>
  <si>
    <t>Koryto wraz z profilowaniem i zagęszczeniem podłoża</t>
  </si>
  <si>
    <t>D.04.02.01</t>
  </si>
  <si>
    <t>D.04.04.02</t>
  </si>
  <si>
    <t>D.04.06.01</t>
  </si>
  <si>
    <t>Podbudowa z chudego betonu</t>
  </si>
  <si>
    <t>D.05.00.00</t>
  </si>
  <si>
    <t>NAWIERZCHNIA-Kod CPV 45233000-9</t>
  </si>
  <si>
    <t>D.05.03.05</t>
  </si>
  <si>
    <t>Nawierzchnia z betonu asfaltowego</t>
  </si>
  <si>
    <t>m</t>
  </si>
  <si>
    <t>D.08.00.00</t>
  </si>
  <si>
    <t>ELEMENTY ULIC-Kod CPV 45233000-9</t>
  </si>
  <si>
    <t>D.08.01.01</t>
  </si>
  <si>
    <t>Krawężniki betonowe</t>
  </si>
  <si>
    <t>D.08.03.01</t>
  </si>
  <si>
    <t>Obrzeża betonowe</t>
  </si>
  <si>
    <t>D.08.02.01</t>
  </si>
  <si>
    <t>Chodniki z brukowej kostki betonowej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</si>
  <si>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</si>
  <si>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</si>
  <si>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</si>
  <si>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</si>
  <si>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</si>
  <si>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</si>
  <si>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</si>
  <si>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</si>
  <si>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</si>
  <si>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</si>
  <si>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D.01.01.00.</t>
  </si>
  <si>
    <t xml:space="preserve">D.01.01.01.01
KNNR 1
0111/0200
</t>
  </si>
  <si>
    <t xml:space="preserve">D.01.02.04.13
KNNR 6
0802/0500
</t>
  </si>
  <si>
    <t>D.02.01.01.12
KNNR 6
0204-0402</t>
  </si>
  <si>
    <t>Wykonanie  nasypów w gruncie kat.I-II</t>
  </si>
  <si>
    <t>D.02.01.01.14
KNNR 1
0201-0801</t>
  </si>
  <si>
    <t>PODBUDOWY-Kod CPV 45233000-9</t>
  </si>
  <si>
    <t>D.04.01.01.13
KNNR 6
0101-0300</t>
  </si>
  <si>
    <t>Warstwa odsączjąca</t>
  </si>
  <si>
    <t>D.04.02.01.12
KNNR 6
0104-0310</t>
  </si>
  <si>
    <t>Pobudowa z kruszywa łamanego stabilizowanego mechanicznie</t>
  </si>
  <si>
    <t>D.04.04.02.23
KNNR 6
0113-0600</t>
  </si>
  <si>
    <t>D.04.06.01.11
KNNR 6
0109-0102</t>
  </si>
  <si>
    <t xml:space="preserve">D.05.03.05.21
KNNR 6/
0308-0205
</t>
  </si>
  <si>
    <t>D.08.01.01.11
KNNR 6/
0403-0301</t>
  </si>
  <si>
    <t>D.08.03.01.12
KNNR 6/
0404-0500</t>
  </si>
  <si>
    <t>D.08.02.02.11
KNNR 6/
0502-0201</t>
  </si>
  <si>
    <t>D.08.02.02.12
KNNR 6/
0502-0401</t>
  </si>
  <si>
    <t>RAZEM</t>
  </si>
  <si>
    <t>PODATEK VAT 23%</t>
  </si>
  <si>
    <t>OGÓŁEM WARTOŚĆ Z PODATKIEM VAT</t>
  </si>
  <si>
    <t>Wykonanie chodnika z kostki brukowej betonowej kolorowej gr,8cm na podsypce cementowo-piakowej gr,5cm z wypełnieniem spoin piaskiem na zjazdach
F=(8,0+6,0)/2*4,0</t>
  </si>
  <si>
    <t xml:space="preserve"> w miejscowości Rudołowice w km 0+180-0+260 na działce Nr 787</t>
  </si>
  <si>
    <t xml:space="preserve">Odtworzenie trasy w terenie równinnym (wyznaczenie pasa drogowego) w km 0+180-0+260
L=0,08
</t>
  </si>
  <si>
    <t>Wykonanie wykopów mechanicznie w gruncie kat. II-IV z transportem urobku na odkład z uformowaniem i wyrównaniem skarp na odkładzie na  odległość do 1km w km  0+180-0+260 strona prawa
V=80,0*1,5*0,50</t>
  </si>
  <si>
    <t>Wykonanie nasypów mechanicznie z gruntu kat.I-II z dokopu(miejsce pozyskania materiału zapewni wykonawca) wraz z uformowaniem, plantowaniemw  i zagęszczeniem nasypu pod chodnikiem w km 0+180-0+260 strona prawa
V=80,0*1,5*0,40</t>
  </si>
  <si>
    <t>Wykonanie koryta na całej szer. chodników w gruncie kat. II-IV mechanicznie,wraz z profilowaniem i zagęszczeniem podłoża głębokość koryta 30cm,szer.2,0m w km  0+180-0+260
F=80,0*2,0</t>
  </si>
  <si>
    <t>Wykonanie w-wy odsaczającej z piasku mechanicznie gr,15cm szer,2,0m  w km 0+180-0+260
F=80,0*2,0</t>
  </si>
  <si>
    <t>Wykonanie podbudowy z mieszanki niezwiązanej frakcji 0-31,5mm w-wa górna grubość po zagęszczeniu 15cm  w km 0+180-0+260 szer,2,5m 
F=80,0*2,5</t>
  </si>
  <si>
    <t>Wykonanie podbudowy z chudego betonu C8/10,, w-wa  grubośći po zagęszczeniu 10cm , pielęgnacja piaskiem i wodą w km 0+180-0+260  -poszerzenia i wiazdy
F=80,0*0,50+(8,0+6,0)/2*4,0</t>
  </si>
  <si>
    <t>Wykonanie nawierzchni z betonu asfaltowego AC 8S w-wa ścieralna wraz z oczyszczeniem i skropieniem nawierzchni, grubość w-wy po zagęszczeniu 4cm  w km 0+180-0+260 szer,0,5m 
F=80,0*0,5</t>
  </si>
  <si>
    <t>Ustawienie krawężników o wym. 15x30 cm na ławie betonowej z oporem,beton C12/15  km 0+180-0+260
L=80,0</t>
  </si>
  <si>
    <t>Ustawienie obrzeży  o wym. 8x30 cm na ławie betonowej z oporem z beton C8/10 spoiny wypełnione zaprawą cementową  km 0+180-0+260
L=80,0</t>
  </si>
  <si>
    <t>Wykonanie chodnika z kostki brukowej betonowej szarej gr,6cm,szer,1,5m na podsypce cementowo-piakowej gr,5cm z wypełnieniem spoin piaskiem w tym opaska z koloru w km 0+180-0+260
F=80,0*1,5-28,0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</si>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</sst>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1" fillId="0" borderId="3" xfId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2" fontId="3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center"/>
    </xf>
    <xf numFmtId="2" fontId="1" fillId="3" borderId="3" xfId="0" applyNumberFormat="1" applyFont="1" applyFill="1" applyBorder="1" applyAlignment="1">
      <alignment horizontal="right" wrapText="1"/>
    </xf>
    <xf numFmtId="2" fontId="3" fillId="3" borderId="3" xfId="0" applyNumberFormat="1" applyFont="1" applyFill="1" applyBorder="1" applyAlignment="1">
      <alignment horizontal="right"/>
    </xf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wrapText="1"/>
    </xf>
    <xf numFmtId="0" fontId="1" fillId="0" borderId="3" xfId="1" applyFont="1" applyBorder="1" applyAlignment="1">
      <alignment horizontal="center" vertical="center"/>
    </xf>
    <xf numFmtId="0" fontId="1" fillId="4" borderId="3" xfId="1" applyFont="1" applyFill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0" borderId="3" xfId="1" applyFont="1" applyBorder="1" applyAlignment="1">
      <alignment horizontal="left" vertical="top" wrapText="1"/>
    </xf>
    <xf numFmtId="0" fontId="2" fillId="4" borderId="7" xfId="1" applyFont="1" applyFill="1" applyBorder="1" applyAlignment="1">
      <alignment horizontal="center"/>
    </xf>
    <xf numFmtId="0" fontId="2" fillId="4" borderId="7" xfId="1" applyFont="1" applyFill="1" applyBorder="1" applyAlignment="1">
      <alignment horizontal="center" wrapText="1"/>
    </xf>
    <xf numFmtId="0" fontId="6" fillId="4" borderId="7" xfId="1" applyFont="1" applyFill="1" applyBorder="1" applyAlignment="1">
      <alignment horizontal="center"/>
    </xf>
    <xf numFmtId="0" fontId="2" fillId="4" borderId="7" xfId="1" applyFont="1" applyFill="1" applyBorder="1"/>
    <xf numFmtId="0" fontId="1" fillId="4" borderId="3" xfId="1" applyFill="1" applyBorder="1" applyAlignment="1">
      <alignment horizontal="center"/>
    </xf>
    <xf numFmtId="2" fontId="1" fillId="4" borderId="3" xfId="1" applyNumberFormat="1" applyFont="1" applyFill="1" applyBorder="1"/>
    <xf numFmtId="0" fontId="1" fillId="0" borderId="1" xfId="1" applyFont="1" applyBorder="1" applyAlignment="1">
      <alignment horizontal="center" vertical="top" readingOrder="1"/>
    </xf>
    <xf numFmtId="0" fontId="1" fillId="0" borderId="1" xfId="1" applyFont="1" applyBorder="1" applyAlignment="1">
      <alignment vertical="top" readingOrder="1"/>
    </xf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left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left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right" readingOrder="1"/>
    </xf>
    <xf numFmtId="2" fontId="1" fillId="0" borderId="2" xfId="0" quotePrefix="1" applyNumberFormat="1" applyFont="1" applyBorder="1" applyAlignment="1">
      <alignment horizontal="right" readingOrder="1"/>
    </xf>
    <xf numFmtId="0" fontId="2" fillId="2" borderId="2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wrapText="1"/>
    </xf>
    <xf numFmtId="0" fontId="1" fillId="2" borderId="2" xfId="1" applyFont="1" applyFill="1" applyBorder="1" applyAlignment="1"/>
    <xf numFmtId="0" fontId="1" fillId="2" borderId="2" xfId="1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2" fontId="1" fillId="3" borderId="2" xfId="0" applyNumberFormat="1" applyFont="1" applyFill="1" applyBorder="1" applyAlignment="1">
      <alignment horizontal="right" wrapText="1"/>
    </xf>
    <xf numFmtId="2" fontId="1" fillId="3" borderId="2" xfId="0" applyNumberFormat="1" applyFont="1" applyFill="1" applyBorder="1" applyAlignment="1"/>
    <xf numFmtId="2" fontId="1" fillId="3" borderId="3" xfId="0" applyNumberFormat="1" applyFont="1" applyFill="1" applyBorder="1" applyAlignment="1"/>
    <xf numFmtId="2" fontId="1" fillId="0" borderId="3" xfId="0" applyNumberFormat="1" applyFont="1" applyBorder="1"/>
    <xf numFmtId="2" fontId="1" fillId="3" borderId="6" xfId="0" applyNumberFormat="1" applyFont="1" applyFill="1" applyBorder="1" applyAlignment="1">
      <alignment horizontal="right" wrapText="1"/>
    </xf>
    <xf numFmtId="0" fontId="2" fillId="2" borderId="3" xfId="1" applyFont="1" applyFill="1" applyBorder="1" applyAlignment="1">
      <alignment vertical="center" readingOrder="1"/>
    </xf>
    <xf numFmtId="0" fontId="2" fillId="2" borderId="3" xfId="1" applyFont="1" applyFill="1" applyBorder="1" applyAlignment="1">
      <alignment horizontal="center" vertical="top" wrapText="1" readingOrder="1"/>
    </xf>
    <xf numFmtId="0" fontId="1" fillId="2" borderId="3" xfId="1" applyFont="1" applyFill="1" applyBorder="1" applyAlignment="1">
      <alignment horizontal="right" readingOrder="1"/>
    </xf>
    <xf numFmtId="0" fontId="1" fillId="2" borderId="3" xfId="1" applyFont="1" applyFill="1" applyBorder="1" applyAlignment="1">
      <alignment horizontal="left" readingOrder="1"/>
    </xf>
    <xf numFmtId="0" fontId="2" fillId="0" borderId="3" xfId="1" applyFont="1" applyBorder="1" applyAlignment="1">
      <alignment vertical="center" readingOrder="1"/>
    </xf>
    <xf numFmtId="0" fontId="2" fillId="0" borderId="3" xfId="1" applyFont="1" applyBorder="1" applyAlignment="1">
      <alignment horizontal="center" vertical="top" wrapText="1" readingOrder="1"/>
    </xf>
    <xf numFmtId="0" fontId="1" fillId="0" borderId="3" xfId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readingOrder="1"/>
    </xf>
    <xf numFmtId="0" fontId="2" fillId="2" borderId="3" xfId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right"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/>
    </xf>
    <xf numFmtId="0" fontId="2" fillId="0" borderId="7" xfId="1" applyFont="1" applyBorder="1"/>
    <xf numFmtId="2" fontId="1" fillId="0" borderId="3" xfId="1" applyNumberFormat="1" applyFont="1" applyBorder="1" applyAlignment="1">
      <alignment horizontal="right" vertical="top" readingOrder="1"/>
    </xf>
    <xf numFmtId="0" fontId="2" fillId="3" borderId="4" xfId="0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readingOrder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  <xf numFmtId="0" fontId="2" fillId="0" borderId="3" xfId="1" applyFont="1" applyBorder="1" applyAlignment="1">
      <alignment horizontal="center" vertical="top" readingOrder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31" workbookViewId="0">
      <selection activeCell="N42" sqref="N42"/>
    </sheetView>
  </sheetViews>
  <sheetFormatPr defaultRowHeight="14.25"/>
  <cols>
    <col min="2" max="2" width="12.875" customWidth="1"/>
    <col min="3" max="3" width="40.625" customWidth="1"/>
    <col min="7" max="7" width="10.625" customWidth="1"/>
  </cols>
  <sheetData>
    <row r="1" spans="1:7">
      <c r="A1" s="82" t="s">
        <v>79</v>
      </c>
      <c r="B1" s="82"/>
      <c r="C1" s="82"/>
      <c r="D1" s="82"/>
      <c r="E1" s="82"/>
      <c r="F1" s="82"/>
      <c r="G1" s="82"/>
    </row>
    <row r="2" spans="1:7">
      <c r="A2" s="83" t="s">
        <v>0</v>
      </c>
      <c r="B2" s="83"/>
      <c r="C2" s="83"/>
      <c r="D2" s="83"/>
      <c r="E2" s="83"/>
      <c r="F2" s="83"/>
      <c r="G2" s="83"/>
    </row>
    <row r="3" spans="1:7">
      <c r="A3" s="83" t="s">
        <v>67</v>
      </c>
      <c r="B3" s="83"/>
      <c r="C3" s="83"/>
      <c r="D3" s="83"/>
      <c r="E3" s="83"/>
      <c r="F3" s="83"/>
      <c r="G3" s="83"/>
    </row>
    <row r="4" spans="1:7">
      <c r="A4" s="35"/>
      <c r="B4" s="36"/>
      <c r="C4" s="35"/>
      <c r="D4" s="35"/>
      <c r="E4" s="35"/>
      <c r="F4" s="35"/>
      <c r="G4" s="35"/>
    </row>
    <row r="5" spans="1:7" ht="25.5">
      <c r="A5" s="84" t="s">
        <v>1</v>
      </c>
      <c r="B5" s="37" t="s">
        <v>35</v>
      </c>
      <c r="C5" s="86" t="s">
        <v>36</v>
      </c>
      <c r="D5" s="88" t="s">
        <v>37</v>
      </c>
      <c r="E5" s="89"/>
      <c r="F5" s="78" t="s">
        <v>38</v>
      </c>
      <c r="G5" s="78" t="s">
        <v>39</v>
      </c>
    </row>
    <row r="6" spans="1:7" ht="25.5">
      <c r="A6" s="85"/>
      <c r="B6" s="38" t="s">
        <v>40</v>
      </c>
      <c r="C6" s="87"/>
      <c r="D6" s="39" t="s">
        <v>41</v>
      </c>
      <c r="E6" s="40" t="s">
        <v>42</v>
      </c>
      <c r="F6" s="40" t="s">
        <v>43</v>
      </c>
      <c r="G6" s="40" t="s">
        <v>44</v>
      </c>
    </row>
    <row r="7" spans="1:7" ht="27" customHeight="1">
      <c r="A7" s="41"/>
      <c r="B7" s="2" t="s">
        <v>2</v>
      </c>
      <c r="C7" s="3" t="s">
        <v>3</v>
      </c>
      <c r="D7" s="42"/>
      <c r="E7" s="43"/>
      <c r="F7" s="43"/>
      <c r="G7" s="43"/>
    </row>
    <row r="8" spans="1:7">
      <c r="A8" s="41"/>
      <c r="B8" s="4" t="s">
        <v>45</v>
      </c>
      <c r="C8" s="6" t="s">
        <v>4</v>
      </c>
      <c r="D8" s="44"/>
      <c r="E8" s="41"/>
      <c r="F8" s="41"/>
      <c r="G8" s="41"/>
    </row>
    <row r="9" spans="1:7" ht="39" customHeight="1">
      <c r="A9" s="45">
        <v>1</v>
      </c>
      <c r="B9" s="8" t="s">
        <v>46</v>
      </c>
      <c r="C9" s="8" t="s">
        <v>68</v>
      </c>
      <c r="D9" s="4" t="s">
        <v>5</v>
      </c>
      <c r="E9" s="9">
        <v>0.08</v>
      </c>
      <c r="F9" s="46"/>
      <c r="G9" s="47"/>
    </row>
    <row r="10" spans="1:7">
      <c r="A10" s="45"/>
      <c r="B10" s="5" t="s">
        <v>6</v>
      </c>
      <c r="C10" s="6" t="s">
        <v>7</v>
      </c>
      <c r="D10" s="44"/>
      <c r="E10" s="41"/>
      <c r="F10" s="41"/>
      <c r="G10" s="41"/>
    </row>
    <row r="11" spans="1:7" ht="51.75" customHeight="1">
      <c r="A11" s="45">
        <v>2</v>
      </c>
      <c r="B11" s="8" t="s">
        <v>47</v>
      </c>
      <c r="C11" s="8" t="s">
        <v>8</v>
      </c>
      <c r="D11" s="4" t="s">
        <v>9</v>
      </c>
      <c r="E11" s="9">
        <f>(8+6)/2*4</f>
        <v>28</v>
      </c>
      <c r="F11" s="46"/>
      <c r="G11" s="47"/>
    </row>
    <row r="12" spans="1:7" ht="12.75" customHeight="1">
      <c r="A12" s="48"/>
      <c r="B12" s="11" t="s">
        <v>10</v>
      </c>
      <c r="C12" s="12" t="s">
        <v>11</v>
      </c>
      <c r="D12" s="49"/>
      <c r="E12" s="50"/>
      <c r="F12" s="51"/>
      <c r="G12" s="52"/>
    </row>
    <row r="13" spans="1:7">
      <c r="A13" s="45"/>
      <c r="B13" s="14" t="s">
        <v>12</v>
      </c>
      <c r="C13" s="79" t="s">
        <v>13</v>
      </c>
      <c r="D13" s="80"/>
      <c r="E13" s="80"/>
      <c r="F13" s="81"/>
      <c r="G13" s="47"/>
    </row>
    <row r="14" spans="1:7" ht="66" customHeight="1">
      <c r="A14" s="53">
        <v>3</v>
      </c>
      <c r="B14" s="15" t="s">
        <v>48</v>
      </c>
      <c r="C14" s="16" t="s">
        <v>69</v>
      </c>
      <c r="D14" s="17" t="s">
        <v>14</v>
      </c>
      <c r="E14" s="18">
        <f>80*1.5*0.5</f>
        <v>60</v>
      </c>
      <c r="F14" s="18"/>
      <c r="G14" s="54"/>
    </row>
    <row r="15" spans="1:7">
      <c r="A15" s="45"/>
      <c r="B15" s="14" t="s">
        <v>12</v>
      </c>
      <c r="C15" s="79" t="s">
        <v>49</v>
      </c>
      <c r="D15" s="80"/>
      <c r="E15" s="80"/>
      <c r="F15" s="81"/>
      <c r="G15" s="47"/>
    </row>
    <row r="16" spans="1:7" ht="79.5" customHeight="1">
      <c r="A16" s="53">
        <v>4</v>
      </c>
      <c r="B16" s="15" t="s">
        <v>50</v>
      </c>
      <c r="C16" s="16" t="s">
        <v>70</v>
      </c>
      <c r="D16" s="17" t="s">
        <v>14</v>
      </c>
      <c r="E16" s="18">
        <f>80*1.5*0.4</f>
        <v>48</v>
      </c>
      <c r="F16" s="18"/>
      <c r="G16" s="54"/>
    </row>
    <row r="17" spans="1:7" ht="15.75" customHeight="1">
      <c r="A17" s="48"/>
      <c r="B17" s="55" t="s">
        <v>15</v>
      </c>
      <c r="C17" s="23" t="s">
        <v>51</v>
      </c>
      <c r="D17" s="49"/>
      <c r="E17" s="50"/>
      <c r="F17" s="51"/>
      <c r="G17" s="52"/>
    </row>
    <row r="18" spans="1:7">
      <c r="A18" s="56"/>
      <c r="B18" s="14" t="s">
        <v>16</v>
      </c>
      <c r="C18" s="79" t="s">
        <v>17</v>
      </c>
      <c r="D18" s="80"/>
      <c r="E18" s="80"/>
      <c r="F18" s="81"/>
      <c r="G18" s="57"/>
    </row>
    <row r="19" spans="1:7" ht="64.5" customHeight="1">
      <c r="A19" s="53">
        <v>5</v>
      </c>
      <c r="B19" s="15" t="s">
        <v>52</v>
      </c>
      <c r="C19" s="16" t="s">
        <v>71</v>
      </c>
      <c r="D19" s="4" t="s">
        <v>9</v>
      </c>
      <c r="E19" s="18">
        <f>80*2</f>
        <v>160</v>
      </c>
      <c r="F19" s="18"/>
      <c r="G19" s="54"/>
    </row>
    <row r="20" spans="1:7" ht="15.75" customHeight="1">
      <c r="A20" s="53"/>
      <c r="B20" s="14" t="s">
        <v>18</v>
      </c>
      <c r="C20" s="77" t="s">
        <v>53</v>
      </c>
      <c r="D20" s="4"/>
      <c r="E20" s="18"/>
      <c r="F20" s="58"/>
      <c r="G20" s="54"/>
    </row>
    <row r="21" spans="1:7" ht="39" customHeight="1">
      <c r="A21" s="13">
        <v>6</v>
      </c>
      <c r="B21" s="15" t="s">
        <v>54</v>
      </c>
      <c r="C21" s="16" t="s">
        <v>72</v>
      </c>
      <c r="D21" s="4" t="s">
        <v>9</v>
      </c>
      <c r="E21" s="19">
        <f>80*2</f>
        <v>160</v>
      </c>
      <c r="F21" s="59"/>
      <c r="G21" s="60"/>
    </row>
    <row r="22" spans="1:7">
      <c r="A22" s="7"/>
      <c r="B22" s="14" t="s">
        <v>19</v>
      </c>
      <c r="C22" s="79" t="s">
        <v>55</v>
      </c>
      <c r="D22" s="80"/>
      <c r="E22" s="80"/>
      <c r="F22" s="81"/>
      <c r="G22" s="61"/>
    </row>
    <row r="23" spans="1:7" ht="52.5" customHeight="1">
      <c r="A23" s="13">
        <v>7</v>
      </c>
      <c r="B23" s="15" t="s">
        <v>56</v>
      </c>
      <c r="C23" s="16" t="s">
        <v>73</v>
      </c>
      <c r="D23" s="4" t="s">
        <v>9</v>
      </c>
      <c r="E23" s="19">
        <f>80*2.5</f>
        <v>200</v>
      </c>
      <c r="F23" s="62"/>
      <c r="G23" s="9"/>
    </row>
    <row r="24" spans="1:7" ht="18.75" customHeight="1">
      <c r="A24" s="13"/>
      <c r="B24" s="20" t="s">
        <v>20</v>
      </c>
      <c r="C24" s="21" t="s">
        <v>21</v>
      </c>
      <c r="D24" s="4"/>
      <c r="E24" s="19"/>
      <c r="F24" s="62"/>
      <c r="G24" s="9"/>
    </row>
    <row r="25" spans="1:7" ht="51.75" customHeight="1">
      <c r="A25" s="13">
        <v>8</v>
      </c>
      <c r="B25" s="15" t="s">
        <v>57</v>
      </c>
      <c r="C25" s="16" t="s">
        <v>74</v>
      </c>
      <c r="D25" s="4" t="s">
        <v>9</v>
      </c>
      <c r="E25" s="19">
        <f>80*0.5+(8+6)/2*4</f>
        <v>68</v>
      </c>
      <c r="F25" s="62"/>
      <c r="G25" s="9"/>
    </row>
    <row r="26" spans="1:7" ht="18" customHeight="1">
      <c r="A26" s="10"/>
      <c r="B26" s="63" t="s">
        <v>22</v>
      </c>
      <c r="C26" s="64" t="s">
        <v>23</v>
      </c>
      <c r="D26" s="65"/>
      <c r="E26" s="65"/>
      <c r="F26" s="65"/>
      <c r="G26" s="66"/>
    </row>
    <row r="27" spans="1:7" ht="14.25" customHeight="1">
      <c r="A27" s="24"/>
      <c r="B27" s="67" t="s">
        <v>24</v>
      </c>
      <c r="C27" s="68" t="s">
        <v>25</v>
      </c>
      <c r="D27" s="69"/>
      <c r="E27" s="69"/>
      <c r="F27" s="70"/>
      <c r="G27" s="69"/>
    </row>
    <row r="28" spans="1:7" ht="66" customHeight="1">
      <c r="A28" s="24">
        <v>9</v>
      </c>
      <c r="B28" s="28" t="s">
        <v>58</v>
      </c>
      <c r="C28" s="26" t="s">
        <v>75</v>
      </c>
      <c r="D28" s="1" t="s">
        <v>9</v>
      </c>
      <c r="E28" s="27">
        <f>80*0.5</f>
        <v>40</v>
      </c>
      <c r="F28" s="70"/>
      <c r="G28" s="70"/>
    </row>
    <row r="29" spans="1:7" ht="20.25" customHeight="1">
      <c r="A29" s="22"/>
      <c r="B29" s="11" t="s">
        <v>27</v>
      </c>
      <c r="C29" s="71" t="s">
        <v>28</v>
      </c>
      <c r="D29" s="22"/>
      <c r="E29" s="55"/>
      <c r="F29" s="72"/>
      <c r="G29" s="72"/>
    </row>
    <row r="30" spans="1:7" ht="18" customHeight="1">
      <c r="A30" s="73"/>
      <c r="B30" s="74" t="s">
        <v>29</v>
      </c>
      <c r="C30" s="30" t="s">
        <v>30</v>
      </c>
      <c r="D30" s="74"/>
      <c r="E30" s="75"/>
      <c r="F30" s="70"/>
      <c r="G30" s="70"/>
    </row>
    <row r="31" spans="1:7" ht="41.25" customHeight="1">
      <c r="A31" s="24">
        <v>10</v>
      </c>
      <c r="B31" s="28" t="s">
        <v>59</v>
      </c>
      <c r="C31" s="25" t="s">
        <v>76</v>
      </c>
      <c r="D31" s="33" t="s">
        <v>26</v>
      </c>
      <c r="E31" s="34">
        <v>80</v>
      </c>
      <c r="F31" s="62"/>
      <c r="G31" s="70"/>
    </row>
    <row r="32" spans="1:7" ht="18" customHeight="1">
      <c r="A32" s="24"/>
      <c r="B32" s="29" t="s">
        <v>31</v>
      </c>
      <c r="C32" s="30" t="s">
        <v>32</v>
      </c>
      <c r="D32" s="31"/>
      <c r="E32" s="32"/>
      <c r="F32" s="62"/>
      <c r="G32" s="70"/>
    </row>
    <row r="33" spans="1:7" ht="54" customHeight="1">
      <c r="A33" s="24">
        <v>11</v>
      </c>
      <c r="B33" s="25" t="s">
        <v>60</v>
      </c>
      <c r="C33" s="25" t="s">
        <v>77</v>
      </c>
      <c r="D33" s="33" t="s">
        <v>26</v>
      </c>
      <c r="E33" s="34">
        <v>80</v>
      </c>
      <c r="F33" s="62"/>
      <c r="G33" s="70"/>
    </row>
    <row r="34" spans="1:7" ht="17.25" customHeight="1">
      <c r="A34" s="24"/>
      <c r="B34" s="29" t="s">
        <v>33</v>
      </c>
      <c r="C34" s="30" t="s">
        <v>34</v>
      </c>
      <c r="D34" s="31"/>
      <c r="E34" s="32"/>
      <c r="F34" s="62"/>
      <c r="G34" s="70"/>
    </row>
    <row r="35" spans="1:7" ht="66" customHeight="1">
      <c r="A35" s="24">
        <v>12</v>
      </c>
      <c r="B35" s="25" t="s">
        <v>61</v>
      </c>
      <c r="C35" s="25" t="s">
        <v>78</v>
      </c>
      <c r="D35" s="1" t="s">
        <v>9</v>
      </c>
      <c r="E35" s="34">
        <f>80*1.5-28</f>
        <v>92</v>
      </c>
      <c r="F35" s="62"/>
      <c r="G35" s="70"/>
    </row>
    <row r="36" spans="1:7" ht="54.75" customHeight="1">
      <c r="A36" s="24">
        <v>13</v>
      </c>
      <c r="B36" s="25" t="s">
        <v>62</v>
      </c>
      <c r="C36" s="25" t="s">
        <v>66</v>
      </c>
      <c r="D36" s="1" t="s">
        <v>9</v>
      </c>
      <c r="E36" s="34">
        <f>(8+6)/2*4</f>
        <v>28</v>
      </c>
      <c r="F36" s="62"/>
      <c r="G36" s="70"/>
    </row>
    <row r="37" spans="1:7">
      <c r="A37" s="90" t="s">
        <v>63</v>
      </c>
      <c r="B37" s="90"/>
      <c r="C37" s="90"/>
      <c r="D37" s="90"/>
      <c r="E37" s="90"/>
      <c r="F37" s="90"/>
      <c r="G37" s="76">
        <f>SUM(G9:G36)</f>
        <v>0</v>
      </c>
    </row>
    <row r="38" spans="1:7">
      <c r="A38" s="90" t="s">
        <v>64</v>
      </c>
      <c r="B38" s="90"/>
      <c r="C38" s="90"/>
      <c r="D38" s="90"/>
      <c r="E38" s="90"/>
      <c r="F38" s="90"/>
      <c r="G38" s="76">
        <f>G37*0.23</f>
        <v>0</v>
      </c>
    </row>
    <row r="39" spans="1:7">
      <c r="A39" s="90" t="s">
        <v>65</v>
      </c>
      <c r="B39" s="90"/>
      <c r="C39" s="90"/>
      <c r="D39" s="90"/>
      <c r="E39" s="90"/>
      <c r="F39" s="90"/>
      <c r="G39" s="76">
        <f>SUM(G37:G38)</f>
        <v>0</v>
      </c>
    </row>
  </sheetData>
  <mergeCells count="13">
    <mergeCell ref="A1:G1"/>
    <mergeCell ref="A2:G2"/>
    <mergeCell ref="A3:G3"/>
    <mergeCell ref="A5:A6"/>
    <mergeCell ref="C5:C6"/>
    <mergeCell ref="D5:E5"/>
    <mergeCell ref="A39:F39"/>
    <mergeCell ref="C13:F13"/>
    <mergeCell ref="C15:F15"/>
    <mergeCell ref="C18:F18"/>
    <mergeCell ref="C22:F22"/>
    <mergeCell ref="A37:F37"/>
    <mergeCell ref="A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mgdula</cp:lastModifiedBy>
  <dcterms:created xsi:type="dcterms:W3CDTF">2021-05-19T06:36:37Z</dcterms:created>
  <dcterms:modified xsi:type="dcterms:W3CDTF">2021-07-19T13:06:57Z</dcterms:modified>
</cp:coreProperties>
</file>