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dula\Desktop\Kosztorysy drogi\Wola Roźwienicka\"/>
    </mc:Choice>
  </mc:AlternateContent>
  <bookViews>
    <workbookView xWindow="0" yWindow="0" windowWidth="28800" windowHeight="12435"/>
  </bookViews>
  <sheets>
    <sheet name="koszt,inwest,Wola Roż,2" sheetId="11" r:id="rId1"/>
  </sheets>
  <definedNames>
    <definedName name="_xlnm.Print_Area" localSheetId="0">'koszt,inwest,Wola Roż,2'!$A$1:$G$27</definedName>
  </definedNames>
  <calcPr calcId="152511"/>
</workbook>
</file>

<file path=xl/calcChain.xml><?xml version="1.0" encoding="utf-8"?>
<calcChain xmlns="http://schemas.openxmlformats.org/spreadsheetml/2006/main">
  <c r="E24" i="11" l="1"/>
  <c r="E21" i="11"/>
  <c r="E20" i="11"/>
  <c r="E15" i="11"/>
  <c r="E17" i="11"/>
  <c r="E13" i="11"/>
  <c r="E12" i="11"/>
  <c r="G25" i="11" l="1"/>
  <c r="G26" i="11" s="1"/>
  <c r="G27" i="11" s="1"/>
</calcChain>
</file>

<file path=xl/sharedStrings.xml><?xml version="1.0" encoding="utf-8"?>
<sst xmlns="http://schemas.openxmlformats.org/spreadsheetml/2006/main" count="61" uniqueCount="55">
  <si>
    <t>Lp.</t>
  </si>
  <si>
    <t>D.01.00.00</t>
  </si>
  <si>
    <t>ROBOTY PRZYGOTOWAWCZE-Kod CPV-45111000-8</t>
  </si>
  <si>
    <t>Roboty pomiarowe</t>
  </si>
  <si>
    <t>km</t>
  </si>
  <si>
    <t>D.04.00.00</t>
  </si>
  <si>
    <t>D.04.01.01</t>
  </si>
  <si>
    <t>Koryto wraz z profilowaniem i zagęszczeniem podłoża</t>
  </si>
  <si>
    <r>
      <t>m</t>
    </r>
    <r>
      <rPr>
        <vertAlign val="superscript"/>
        <sz val="10"/>
        <rFont val="Arial"/>
        <family val="2"/>
        <charset val="238"/>
      </rPr>
      <t>2</t>
    </r>
  </si>
  <si>
    <t>D.04.04.02</t>
  </si>
  <si>
    <t>D.05.00.00</t>
  </si>
  <si>
    <t>NAWIERZCHNIA-Kod CPV 45233000-9</t>
  </si>
  <si>
    <t>D.05.03.05</t>
  </si>
  <si>
    <t>Nawierzchnia z betonu asfaltowego</t>
  </si>
  <si>
    <t>D.06.00.00</t>
  </si>
  <si>
    <t>ROBOTY WYKOŃCZENIOWE-Kod CPV 45233000-9</t>
  </si>
  <si>
    <t>D.06.03.02</t>
  </si>
  <si>
    <t>Ścinanie i uzupełnianie poboczy</t>
  </si>
  <si>
    <t>Podstawa 
wyceny</t>
  </si>
  <si>
    <t>Wyszczególnienie
elementów rozliczeniowych</t>
  </si>
  <si>
    <t>Jednostka</t>
  </si>
  <si>
    <t>Cena</t>
  </si>
  <si>
    <t>Wartość</t>
  </si>
  <si>
    <t>SST
Katalog</t>
  </si>
  <si>
    <t>Nazwa</t>
  </si>
  <si>
    <t>Ilość</t>
  </si>
  <si>
    <t>Jed. PLN</t>
  </si>
  <si>
    <t>PLN</t>
  </si>
  <si>
    <t>D.01.01.00.</t>
  </si>
  <si>
    <t xml:space="preserve">D.01.01.01.01
KNNR 1
0111/0200
</t>
  </si>
  <si>
    <t>PODBUDOWY-Kod CPV 45233000-9</t>
  </si>
  <si>
    <t>D.04.01.01.31
KNNR 6
0103-0301</t>
  </si>
  <si>
    <t>Pobudowa z kruszywa łamanego stabilizowanego mechanicznie</t>
  </si>
  <si>
    <t xml:space="preserve">D.05.03.05.11
KNNR 6/
0308-0105
</t>
  </si>
  <si>
    <t xml:space="preserve">D.05.03.05.21
KNNR 6/
0309-0105
</t>
  </si>
  <si>
    <t>D.06.03.02,11
KNNR 6/
0113-0600</t>
  </si>
  <si>
    <t>RAZEM</t>
  </si>
  <si>
    <t>PODATEK VAT 23%</t>
  </si>
  <si>
    <t>OGÓŁEM WARTOŚĆ Z PODATKIEM VAT</t>
  </si>
  <si>
    <t>D.04.01.01.13
KNNR 6
0101-0300</t>
  </si>
  <si>
    <t xml:space="preserve">Odtworzenie trasy w terenie równinnym (wyznaczenie pasa drogowego) w km 0+000-0+148
L=0,15
</t>
  </si>
  <si>
    <t>Wykonanie koryta na całej szer. jezdni w gruncie kat. II-IV mechanicznie, głębokość koryta 30cm,szer.4,0m w km  0+000-0+148
F=(8,0+4,0)/2*5,0+138,0*4,0+(8,0+4,0)/2*5,0</t>
  </si>
  <si>
    <t>Profilowanie i zagęszczenie podłoża pod w-wy konstrukcyjne nawierzchni wykonywane mechanicznie w km 0+000-0+148 szer.4,0m 
F=(8,0+4,0)/2*5,0+138,0*4,0+(8,0+4,0)/2*5,0</t>
  </si>
  <si>
    <t>Wykonanie podbudowy z mieszanki niezwiązanej frakcji 0-31,5mm w-wa górna grubość po zagęszczeniu 15cm w km 0+000-0+148 szer.4,0m
F=(8,0+4,0)/2*5,0+138,0*4,0+(8,0+4,0)/2*5,0</t>
  </si>
  <si>
    <t>D.04.04.01</t>
  </si>
  <si>
    <t>Podbudowa z kruszywa naturalnego stabilizowanego mechanicznie</t>
  </si>
  <si>
    <t>D.04.04.01.22
KNNR 6
0112-0500</t>
  </si>
  <si>
    <t>D.04.04.02.23
KNNR 6
0113-0600</t>
  </si>
  <si>
    <t xml:space="preserve"> w miejscowości Wola Roźwienicka w km 0+000-0+148,00</t>
  </si>
  <si>
    <t>Wykonanie podbudowy z kruszywa naturalnego frakcji 0-31,5mm  w-wa górna grubość po zagęszczeniu 10cm, szer.4,0m w km 0+000-0+148
F=(8,0+4,0)/2*5,0+138,0*4,0+(8,0+4,0)/2*5,0</t>
  </si>
  <si>
    <t>Wykonanie nawierzchni z betonu asfaltowego AC 8S w-wa ścieralna wraz z oczyszczeniem i skropieniem nawierzchni, grubość w-wy po zagęszczeniu 3cm  w km 0+000-0+148 szer,3,0m
F=(8,0+3,0)/2*5,0+138,0*3,0+(8,0+3,0)/2*5,0</t>
  </si>
  <si>
    <t>Wykonanie nawierzchni z betonu asfaltowego AC 11W  warstwa wiążąca wraz z oczyszczeniem i skropieniem nawierzchni , grubość w-wy po zagęszczeniu 4cm w km 0+000-0+148 szer.3,05m
F=(8,0+3,05)/2*5,0+138,0*3,05+(8,0+3,05)/2*5,0</t>
  </si>
  <si>
    <t>Uzupełnienie poboczy kruszywem łamanym 0-31,5mm obustronnie w km  000-0+148 szer.0,50m  gr.śr.7cm 
F=148,0*0,50*2</t>
  </si>
  <si>
    <t>na wykonanie remontu drogi gminnej Nr.dz. 824</t>
  </si>
  <si>
    <t>KOSZTORYS OFERTOWY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</si>
</sst>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 "/>
  </numFmts>
  <fonts count="6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Czcionka tekstu podstawowego"/>
      <family val="2"/>
      <charset val="238"/>
    </font>
    <font>
      <vertAlign val="superscript"/>
      <sz val="10"/>
      <name val="Arial"/>
      <family val="2"/>
      <charset val="238"/>
    </font>
    <font>
      <sz val="10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8">
    <xf numFmtId="0" fontId="0" fillId="0" borderId="0" xfId="0"/>
    <xf numFmtId="0" fontId="1" fillId="0" borderId="0" xfId="1" applyFont="1"/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top" wrapText="1"/>
    </xf>
    <xf numFmtId="2" fontId="3" fillId="0" borderId="3" xfId="0" applyNumberFormat="1" applyFont="1" applyBorder="1" applyAlignment="1">
      <alignment horizontal="right"/>
    </xf>
    <xf numFmtId="0" fontId="1" fillId="2" borderId="3" xfId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2" fontId="3" fillId="3" borderId="3" xfId="0" applyNumberFormat="1" applyFont="1" applyFill="1" applyBorder="1" applyAlignment="1">
      <alignment horizontal="right"/>
    </xf>
    <xf numFmtId="0" fontId="2" fillId="2" borderId="3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wrapText="1"/>
    </xf>
    <xf numFmtId="0" fontId="1" fillId="0" borderId="3" xfId="1" applyFont="1" applyBorder="1" applyAlignment="1">
      <alignment horizontal="center" vertical="center"/>
    </xf>
    <xf numFmtId="0" fontId="1" fillId="0" borderId="3" xfId="1" applyFont="1" applyBorder="1" applyAlignment="1">
      <alignment horizontal="left" vertical="top" wrapText="1"/>
    </xf>
    <xf numFmtId="0" fontId="1" fillId="0" borderId="3" xfId="1" applyFont="1" applyBorder="1" applyAlignment="1">
      <alignment vertical="top" wrapText="1"/>
    </xf>
    <xf numFmtId="0" fontId="1" fillId="0" borderId="3" xfId="1" applyFont="1" applyBorder="1" applyAlignment="1">
      <alignment horizontal="center"/>
    </xf>
    <xf numFmtId="2" fontId="1" fillId="0" borderId="3" xfId="1" applyNumberFormat="1" applyFont="1" applyBorder="1"/>
    <xf numFmtId="0" fontId="2" fillId="0" borderId="7" xfId="1" applyFont="1" applyBorder="1" applyAlignment="1">
      <alignment horizontal="center" vertical="center"/>
    </xf>
    <xf numFmtId="0" fontId="2" fillId="0" borderId="7" xfId="1" applyFont="1" applyBorder="1" applyAlignment="1">
      <alignment horizontal="center"/>
    </xf>
    <xf numFmtId="0" fontId="2" fillId="0" borderId="7" xfId="1" applyFont="1" applyBorder="1" applyAlignment="1">
      <alignment horizontal="center" wrapText="1"/>
    </xf>
    <xf numFmtId="0" fontId="2" fillId="0" borderId="7" xfId="1" applyFont="1" applyBorder="1"/>
    <xf numFmtId="0" fontId="1" fillId="0" borderId="1" xfId="1" applyFont="1" applyBorder="1" applyAlignment="1">
      <alignment horizontal="center" vertical="top" readingOrder="1"/>
    </xf>
    <xf numFmtId="0" fontId="1" fillId="0" borderId="1" xfId="1" applyFont="1" applyBorder="1" applyAlignment="1">
      <alignment vertical="top" readingOrder="1"/>
    </xf>
    <xf numFmtId="0" fontId="1" fillId="0" borderId="0" xfId="1" applyFont="1" applyBorder="1"/>
    <xf numFmtId="0" fontId="2" fillId="0" borderId="4" xfId="1" applyFont="1" applyBorder="1" applyAlignment="1">
      <alignment horizontal="center" vertical="top" wrapText="1" readingOrder="1"/>
    </xf>
    <xf numFmtId="0" fontId="2" fillId="0" borderId="3" xfId="1" applyFont="1" applyBorder="1" applyAlignment="1">
      <alignment horizontal="center" vertical="center" wrapText="1" readingOrder="1"/>
    </xf>
    <xf numFmtId="0" fontId="2" fillId="0" borderId="3" xfId="1" applyFont="1" applyBorder="1" applyAlignment="1">
      <alignment horizontal="left" vertical="center" readingOrder="1"/>
    </xf>
    <xf numFmtId="0" fontId="2" fillId="0" borderId="3" xfId="1" applyFont="1" applyBorder="1" applyAlignment="1">
      <alignment horizontal="center" vertical="center" readingOrder="1"/>
    </xf>
    <xf numFmtId="0" fontId="1" fillId="0" borderId="0" xfId="1" applyFont="1" applyAlignment="1">
      <alignment horizontal="left" vertical="center"/>
    </xf>
    <xf numFmtId="0" fontId="2" fillId="0" borderId="2" xfId="0" applyFont="1" applyBorder="1" applyAlignment="1">
      <alignment horizontal="center" vertical="center" readingOrder="1"/>
    </xf>
    <xf numFmtId="0" fontId="2" fillId="2" borderId="2" xfId="0" applyFont="1" applyFill="1" applyBorder="1" applyAlignment="1">
      <alignment horizontal="left" vertical="center" readingOrder="1"/>
    </xf>
    <xf numFmtId="0" fontId="2" fillId="2" borderId="2" xfId="0" applyFont="1" applyFill="1" applyBorder="1" applyAlignment="1">
      <alignment horizontal="center" vertical="center" readingOrder="1"/>
    </xf>
    <xf numFmtId="0" fontId="2" fillId="0" borderId="2" xfId="0" applyFont="1" applyBorder="1" applyAlignment="1">
      <alignment horizontal="left" vertical="center" readingOrder="1"/>
    </xf>
    <xf numFmtId="0" fontId="1" fillId="0" borderId="2" xfId="0" applyFont="1" applyBorder="1" applyAlignment="1">
      <alignment horizontal="center" vertical="center" readingOrder="1"/>
    </xf>
    <xf numFmtId="0" fontId="1" fillId="0" borderId="2" xfId="0" applyFont="1" applyBorder="1" applyAlignment="1">
      <alignment horizontal="right" readingOrder="1"/>
    </xf>
    <xf numFmtId="2" fontId="1" fillId="0" borderId="2" xfId="0" quotePrefix="1" applyNumberFormat="1" applyFont="1" applyBorder="1" applyAlignment="1">
      <alignment horizontal="right" readingOrder="1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vertical="center"/>
    </xf>
    <xf numFmtId="0" fontId="1" fillId="2" borderId="2" xfId="1" applyFont="1" applyFill="1" applyBorder="1" applyAlignment="1">
      <alignment horizontal="center"/>
    </xf>
    <xf numFmtId="2" fontId="1" fillId="2" borderId="2" xfId="1" applyNumberFormat="1" applyFont="1" applyFill="1" applyBorder="1" applyAlignment="1">
      <alignment wrapText="1"/>
    </xf>
    <xf numFmtId="0" fontId="1" fillId="2" borderId="2" xfId="1" applyFont="1" applyFill="1" applyBorder="1" applyAlignment="1"/>
    <xf numFmtId="0" fontId="1" fillId="2" borderId="2" xfId="1" applyFont="1" applyFill="1" applyBorder="1" applyAlignment="1">
      <alignment vertical="top"/>
    </xf>
    <xf numFmtId="0" fontId="1" fillId="3" borderId="0" xfId="1" applyFont="1" applyFill="1" applyBorder="1" applyAlignment="1">
      <alignment vertical="top"/>
    </xf>
    <xf numFmtId="164" fontId="4" fillId="3" borderId="0" xfId="1" applyNumberFormat="1" applyFont="1" applyFill="1" applyBorder="1" applyAlignment="1">
      <alignment vertical="top"/>
    </xf>
    <xf numFmtId="0" fontId="1" fillId="2" borderId="0" xfId="1" applyFont="1" applyFill="1" applyBorder="1" applyAlignment="1">
      <alignment vertical="top"/>
    </xf>
    <xf numFmtId="0" fontId="2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top"/>
    </xf>
    <xf numFmtId="0" fontId="1" fillId="3" borderId="0" xfId="0" applyFont="1" applyFill="1" applyBorder="1" applyAlignment="1">
      <alignment vertical="top"/>
    </xf>
    <xf numFmtId="164" fontId="4" fillId="3" borderId="0" xfId="0" applyNumberFormat="1" applyFont="1" applyFill="1" applyBorder="1" applyAlignment="1">
      <alignment vertical="top"/>
    </xf>
    <xf numFmtId="0" fontId="1" fillId="2" borderId="0" xfId="0" applyFont="1" applyFill="1" applyBorder="1" applyAlignment="1">
      <alignment vertical="top"/>
    </xf>
    <xf numFmtId="2" fontId="1" fillId="3" borderId="2" xfId="0" applyNumberFormat="1" applyFont="1" applyFill="1" applyBorder="1" applyAlignment="1"/>
    <xf numFmtId="2" fontId="1" fillId="3" borderId="3" xfId="0" applyNumberFormat="1" applyFont="1" applyFill="1" applyBorder="1" applyAlignment="1"/>
    <xf numFmtId="0" fontId="1" fillId="3" borderId="0" xfId="0" applyFont="1" applyFill="1" applyAlignment="1">
      <alignment vertical="top"/>
    </xf>
    <xf numFmtId="2" fontId="1" fillId="0" borderId="3" xfId="0" applyNumberFormat="1" applyFont="1" applyBorder="1"/>
    <xf numFmtId="2" fontId="1" fillId="3" borderId="6" xfId="0" applyNumberFormat="1" applyFont="1" applyFill="1" applyBorder="1" applyAlignment="1">
      <alignment horizontal="right" wrapText="1"/>
    </xf>
    <xf numFmtId="0" fontId="2" fillId="2" borderId="3" xfId="1" applyFont="1" applyFill="1" applyBorder="1" applyAlignment="1">
      <alignment vertical="center" readingOrder="1"/>
    </xf>
    <xf numFmtId="0" fontId="2" fillId="2" borderId="3" xfId="1" applyFont="1" applyFill="1" applyBorder="1" applyAlignment="1">
      <alignment horizontal="center" vertical="top" wrapText="1" readingOrder="1"/>
    </xf>
    <xf numFmtId="0" fontId="1" fillId="2" borderId="3" xfId="1" applyFont="1" applyFill="1" applyBorder="1" applyAlignment="1">
      <alignment horizontal="right" readingOrder="1"/>
    </xf>
    <xf numFmtId="0" fontId="1" fillId="2" borderId="3" xfId="1" applyFont="1" applyFill="1" applyBorder="1" applyAlignment="1">
      <alignment horizontal="left" readingOrder="1"/>
    </xf>
    <xf numFmtId="0" fontId="2" fillId="0" borderId="3" xfId="1" applyFont="1" applyBorder="1" applyAlignment="1">
      <alignment vertical="center" readingOrder="1"/>
    </xf>
    <xf numFmtId="0" fontId="2" fillId="0" borderId="3" xfId="1" applyFont="1" applyBorder="1" applyAlignment="1">
      <alignment horizontal="center" vertical="top" wrapText="1" readingOrder="1"/>
    </xf>
    <xf numFmtId="0" fontId="1" fillId="0" borderId="3" xfId="1" applyFont="1" applyBorder="1" applyAlignment="1">
      <alignment horizontal="right" readingOrder="1"/>
    </xf>
    <xf numFmtId="2" fontId="1" fillId="0" borderId="3" xfId="1" applyNumberFormat="1" applyFont="1" applyBorder="1" applyAlignment="1">
      <alignment horizontal="right" readingOrder="1"/>
    </xf>
    <xf numFmtId="0" fontId="2" fillId="2" borderId="3" xfId="1" applyFont="1" applyFill="1" applyBorder="1" applyAlignment="1">
      <alignment horizontal="center" vertical="center" wrapText="1"/>
    </xf>
    <xf numFmtId="2" fontId="1" fillId="2" borderId="3" xfId="1" applyNumberFormat="1" applyFont="1" applyFill="1" applyBorder="1" applyAlignment="1">
      <alignment horizontal="right" vertical="center"/>
    </xf>
    <xf numFmtId="2" fontId="1" fillId="0" borderId="3" xfId="1" applyNumberFormat="1" applyFont="1" applyBorder="1" applyAlignment="1">
      <alignment horizontal="right" vertical="top" readingOrder="1"/>
    </xf>
    <xf numFmtId="0" fontId="1" fillId="0" borderId="0" xfId="1" applyFont="1" applyAlignment="1"/>
    <xf numFmtId="0" fontId="2" fillId="0" borderId="0" xfId="1" applyFont="1"/>
    <xf numFmtId="2" fontId="1" fillId="0" borderId="0" xfId="1" applyNumberFormat="1" applyFont="1"/>
    <xf numFmtId="2" fontId="1" fillId="3" borderId="3" xfId="0" applyNumberFormat="1" applyFont="1" applyFill="1" applyBorder="1" applyAlignment="1">
      <alignment horizontal="right" wrapText="1"/>
    </xf>
    <xf numFmtId="0" fontId="1" fillId="3" borderId="2" xfId="0" applyFont="1" applyFill="1" applyBorder="1" applyAlignment="1">
      <alignment horizontal="center" vertical="center"/>
    </xf>
    <xf numFmtId="2" fontId="1" fillId="3" borderId="2" xfId="0" applyNumberFormat="1" applyFont="1" applyFill="1" applyBorder="1" applyAlignment="1">
      <alignment horizontal="right"/>
    </xf>
    <xf numFmtId="0" fontId="2" fillId="0" borderId="3" xfId="1" applyFont="1" applyBorder="1" applyAlignment="1">
      <alignment horizontal="center" vertical="top" readingOrder="1"/>
    </xf>
    <xf numFmtId="0" fontId="1" fillId="3" borderId="3" xfId="0" applyFont="1" applyFill="1" applyBorder="1" applyAlignment="1">
      <alignment horizontal="left" vertical="top" wrapText="1"/>
    </xf>
    <xf numFmtId="2" fontId="3" fillId="3" borderId="6" xfId="0" applyNumberFormat="1" applyFont="1" applyFill="1" applyBorder="1" applyAlignment="1">
      <alignment horizontal="right"/>
    </xf>
    <xf numFmtId="0" fontId="2" fillId="3" borderId="3" xfId="0" applyFont="1" applyFill="1" applyBorder="1" applyAlignment="1">
      <alignment vertical="top" wrapText="1"/>
    </xf>
    <xf numFmtId="2" fontId="5" fillId="3" borderId="3" xfId="0" applyNumberFormat="1" applyFont="1" applyFill="1" applyBorder="1" applyAlignment="1">
      <alignment horizontal="right" wrapText="1"/>
    </xf>
    <xf numFmtId="2" fontId="1" fillId="3" borderId="3" xfId="0" applyNumberFormat="1" applyFont="1" applyFill="1" applyBorder="1" applyAlignment="1">
      <alignment wrapText="1"/>
    </xf>
    <xf numFmtId="0" fontId="2" fillId="0" borderId="4" xfId="1" applyFont="1" applyBorder="1" applyAlignment="1">
      <alignment horizontal="center" vertical="top" readingOrder="1"/>
    </xf>
    <xf numFmtId="0" fontId="2" fillId="0" borderId="5" xfId="1" applyFont="1" applyBorder="1" applyAlignment="1">
      <alignment horizontal="center" vertical="top" readingOrder="1"/>
    </xf>
    <xf numFmtId="0" fontId="2" fillId="0" borderId="6" xfId="1" applyFont="1" applyBorder="1" applyAlignment="1">
      <alignment horizontal="center" vertical="top" readingOrder="1"/>
    </xf>
    <xf numFmtId="0" fontId="2" fillId="0" borderId="0" xfId="1" applyFont="1" applyAlignment="1">
      <alignment horizontal="center" vertical="top" wrapText="1"/>
    </xf>
    <xf numFmtId="0" fontId="2" fillId="0" borderId="0" xfId="1" applyFont="1" applyAlignment="1">
      <alignment horizontal="center"/>
    </xf>
    <xf numFmtId="0" fontId="2" fillId="0" borderId="7" xfId="1" applyFont="1" applyBorder="1" applyAlignment="1">
      <alignment horizontal="center" vertical="center" readingOrder="1"/>
    </xf>
    <xf numFmtId="0" fontId="2" fillId="0" borderId="2" xfId="1" applyFont="1" applyBorder="1" applyAlignment="1">
      <alignment horizontal="center" vertical="center" readingOrder="1"/>
    </xf>
    <xf numFmtId="0" fontId="2" fillId="0" borderId="7" xfId="1" applyFont="1" applyBorder="1" applyAlignment="1">
      <alignment horizontal="center" vertical="center" wrapText="1" readingOrder="1"/>
    </xf>
    <xf numFmtId="0" fontId="2" fillId="0" borderId="2" xfId="1" applyFont="1" applyBorder="1" applyAlignment="1">
      <alignment horizontal="center" vertical="center" wrapText="1" readingOrder="1"/>
    </xf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top" wrapText="1"/>
    </xf>
    <xf numFmtId="0" fontId="2" fillId="3" borderId="6" xfId="0" applyFont="1" applyFill="1" applyBorder="1" applyAlignment="1">
      <alignment horizontal="left" vertical="top" wrapText="1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topLeftCell="A7" zoomScaleNormal="100" workbookViewId="0">
      <selection activeCell="F24" sqref="F24:G24"/>
    </sheetView>
  </sheetViews>
  <sheetFormatPr defaultRowHeight="12.75"/>
  <cols>
    <col min="1" max="1" width="3.75" style="1" customWidth="1"/>
    <col min="2" max="2" width="11.125" style="71" customWidth="1"/>
    <col min="3" max="3" width="39.125" style="1" customWidth="1"/>
    <col min="4" max="4" width="5.625" style="1" customWidth="1"/>
    <col min="5" max="5" width="7.375" style="1" customWidth="1"/>
    <col min="6" max="6" width="7.5" style="1" customWidth="1"/>
    <col min="7" max="7" width="10.25" style="1" customWidth="1"/>
    <col min="8" max="8" width="9" style="1"/>
    <col min="9" max="9" width="8.375" style="1" bestFit="1" customWidth="1"/>
    <col min="10" max="16384" width="9" style="1"/>
  </cols>
  <sheetData>
    <row r="1" spans="1:16" ht="13.9" customHeight="1">
      <c r="A1" s="86" t="s">
        <v>54</v>
      </c>
      <c r="B1" s="86"/>
      <c r="C1" s="86"/>
      <c r="D1" s="86"/>
      <c r="E1" s="86"/>
      <c r="F1" s="86"/>
      <c r="G1" s="86"/>
    </row>
    <row r="2" spans="1:16" ht="16.149999999999999" customHeight="1">
      <c r="A2" s="87" t="s">
        <v>53</v>
      </c>
      <c r="B2" s="87"/>
      <c r="C2" s="87"/>
      <c r="D2" s="87"/>
      <c r="E2" s="87"/>
      <c r="F2" s="87"/>
      <c r="G2" s="87"/>
    </row>
    <row r="3" spans="1:16" ht="16.149999999999999" customHeight="1">
      <c r="A3" s="87" t="s">
        <v>48</v>
      </c>
      <c r="B3" s="87"/>
      <c r="C3" s="87"/>
      <c r="D3" s="87"/>
      <c r="E3" s="87"/>
      <c r="F3" s="87"/>
      <c r="G3" s="87"/>
    </row>
    <row r="4" spans="1:16" s="28" customFormat="1">
      <c r="A4" s="26"/>
      <c r="B4" s="27"/>
      <c r="C4" s="26"/>
      <c r="D4" s="26"/>
      <c r="E4" s="26"/>
      <c r="F4" s="26"/>
      <c r="G4" s="26"/>
    </row>
    <row r="5" spans="1:16" ht="25.5" customHeight="1">
      <c r="A5" s="88" t="s">
        <v>0</v>
      </c>
      <c r="B5" s="29" t="s">
        <v>18</v>
      </c>
      <c r="C5" s="90" t="s">
        <v>19</v>
      </c>
      <c r="D5" s="83" t="s">
        <v>20</v>
      </c>
      <c r="E5" s="85"/>
      <c r="F5" s="77" t="s">
        <v>21</v>
      </c>
      <c r="G5" s="77" t="s">
        <v>22</v>
      </c>
    </row>
    <row r="6" spans="1:16" s="33" customFormat="1" ht="49.5" customHeight="1">
      <c r="A6" s="89"/>
      <c r="B6" s="30" t="s">
        <v>23</v>
      </c>
      <c r="C6" s="91"/>
      <c r="D6" s="31" t="s">
        <v>24</v>
      </c>
      <c r="E6" s="32" t="s">
        <v>25</v>
      </c>
      <c r="F6" s="32" t="s">
        <v>26</v>
      </c>
      <c r="G6" s="32" t="s">
        <v>27</v>
      </c>
    </row>
    <row r="7" spans="1:16" s="33" customFormat="1" ht="12.75" customHeight="1">
      <c r="A7" s="34"/>
      <c r="B7" s="2" t="s">
        <v>1</v>
      </c>
      <c r="C7" s="3" t="s">
        <v>2</v>
      </c>
      <c r="D7" s="35"/>
      <c r="E7" s="36"/>
      <c r="F7" s="36"/>
      <c r="G7" s="36"/>
    </row>
    <row r="8" spans="1:16" s="33" customFormat="1" ht="12.75" customHeight="1">
      <c r="A8" s="34"/>
      <c r="B8" s="4" t="s">
        <v>28</v>
      </c>
      <c r="C8" s="5" t="s">
        <v>3</v>
      </c>
      <c r="D8" s="37"/>
      <c r="E8" s="34"/>
      <c r="F8" s="34"/>
      <c r="G8" s="34"/>
    </row>
    <row r="9" spans="1:16" s="33" customFormat="1" ht="38.25" customHeight="1">
      <c r="A9" s="38">
        <v>1</v>
      </c>
      <c r="B9" s="7" t="s">
        <v>29</v>
      </c>
      <c r="C9" s="7" t="s">
        <v>40</v>
      </c>
      <c r="D9" s="4" t="s">
        <v>4</v>
      </c>
      <c r="E9" s="8">
        <v>0.15</v>
      </c>
      <c r="F9" s="39"/>
      <c r="G9" s="40"/>
    </row>
    <row r="10" spans="1:16" s="49" customFormat="1" ht="13.15" customHeight="1">
      <c r="A10" s="41"/>
      <c r="B10" s="42" t="s">
        <v>5</v>
      </c>
      <c r="C10" s="16" t="s">
        <v>30</v>
      </c>
      <c r="D10" s="43"/>
      <c r="E10" s="44"/>
      <c r="F10" s="45"/>
      <c r="G10" s="46"/>
      <c r="H10" s="47"/>
      <c r="I10" s="47"/>
      <c r="J10" s="48"/>
      <c r="K10" s="47"/>
      <c r="L10" s="47"/>
      <c r="M10" s="47"/>
      <c r="N10" s="47"/>
      <c r="O10" s="47"/>
      <c r="P10" s="47"/>
    </row>
    <row r="11" spans="1:16" s="54" customFormat="1" ht="12.75" customHeight="1">
      <c r="A11" s="50"/>
      <c r="B11" s="11" t="s">
        <v>6</v>
      </c>
      <c r="C11" s="92" t="s">
        <v>7</v>
      </c>
      <c r="D11" s="93"/>
      <c r="E11" s="93"/>
      <c r="F11" s="94"/>
      <c r="G11" s="51"/>
      <c r="H11" s="52"/>
      <c r="I11" s="52"/>
      <c r="J11" s="53"/>
      <c r="K11" s="52"/>
      <c r="L11" s="52"/>
      <c r="M11" s="52"/>
      <c r="N11" s="52"/>
      <c r="O11" s="52"/>
      <c r="P11" s="52"/>
    </row>
    <row r="12" spans="1:16" s="54" customFormat="1" ht="52.5" customHeight="1">
      <c r="A12" s="10">
        <v>2</v>
      </c>
      <c r="B12" s="12" t="s">
        <v>39</v>
      </c>
      <c r="C12" s="13" t="s">
        <v>41</v>
      </c>
      <c r="D12" s="4" t="s">
        <v>8</v>
      </c>
      <c r="E12" s="74">
        <f>(8+4)/2*5+138*4+(8+4)/2*5</f>
        <v>612</v>
      </c>
      <c r="F12" s="74"/>
      <c r="G12" s="76"/>
      <c r="H12" s="52"/>
      <c r="I12" s="52"/>
      <c r="J12" s="53"/>
      <c r="K12" s="52"/>
      <c r="L12" s="52"/>
      <c r="M12" s="52"/>
      <c r="N12" s="52"/>
      <c r="O12" s="52"/>
      <c r="P12" s="52"/>
    </row>
    <row r="13" spans="1:16" s="57" customFormat="1" ht="51">
      <c r="A13" s="10">
        <v>3</v>
      </c>
      <c r="B13" s="12" t="s">
        <v>31</v>
      </c>
      <c r="C13" s="13" t="s">
        <v>42</v>
      </c>
      <c r="D13" s="4" t="s">
        <v>8</v>
      </c>
      <c r="E13" s="14">
        <f>(8+4)/2*5+138*4+(8+4)/2*5</f>
        <v>612</v>
      </c>
      <c r="F13" s="55"/>
      <c r="G13" s="56"/>
      <c r="H13" s="52"/>
      <c r="I13" s="52"/>
      <c r="J13" s="53"/>
      <c r="K13" s="52"/>
      <c r="L13" s="52"/>
    </row>
    <row r="14" spans="1:16" s="57" customFormat="1" ht="14.25">
      <c r="A14" s="75"/>
      <c r="B14" s="11" t="s">
        <v>44</v>
      </c>
      <c r="C14" s="95" t="s">
        <v>45</v>
      </c>
      <c r="D14" s="96"/>
      <c r="E14" s="96"/>
      <c r="F14" s="97"/>
      <c r="G14" s="80"/>
      <c r="H14" s="52"/>
      <c r="I14" s="52"/>
      <c r="J14" s="53"/>
      <c r="K14" s="52"/>
      <c r="L14" s="52"/>
    </row>
    <row r="15" spans="1:16" s="57" customFormat="1" ht="51">
      <c r="A15" s="10">
        <v>4</v>
      </c>
      <c r="B15" s="78" t="s">
        <v>46</v>
      </c>
      <c r="C15" s="13" t="s">
        <v>49</v>
      </c>
      <c r="D15" s="4" t="s">
        <v>8</v>
      </c>
      <c r="E15" s="79">
        <f>(8+4)/2*5+138*4+(8+4)/2*5</f>
        <v>612</v>
      </c>
      <c r="F15" s="81"/>
      <c r="G15" s="82"/>
      <c r="H15" s="52"/>
      <c r="I15" s="52"/>
      <c r="J15" s="53"/>
      <c r="K15" s="52"/>
      <c r="L15" s="52"/>
    </row>
    <row r="16" spans="1:16" s="57" customFormat="1" ht="14.25">
      <c r="A16" s="6"/>
      <c r="B16" s="11" t="s">
        <v>9</v>
      </c>
      <c r="C16" s="92" t="s">
        <v>32</v>
      </c>
      <c r="D16" s="93"/>
      <c r="E16" s="93"/>
      <c r="F16" s="94"/>
      <c r="G16" s="58"/>
      <c r="H16" s="52"/>
      <c r="I16" s="52"/>
      <c r="J16" s="53"/>
      <c r="K16" s="52"/>
      <c r="L16" s="52"/>
    </row>
    <row r="17" spans="1:12" s="57" customFormat="1" ht="51">
      <c r="A17" s="10">
        <v>5</v>
      </c>
      <c r="B17" s="12" t="s">
        <v>47</v>
      </c>
      <c r="C17" s="13" t="s">
        <v>43</v>
      </c>
      <c r="D17" s="4" t="s">
        <v>8</v>
      </c>
      <c r="E17" s="14">
        <f>(8+4)/2*5+138*4+(8+4)/2*5</f>
        <v>612</v>
      </c>
      <c r="F17" s="59"/>
      <c r="G17" s="8"/>
      <c r="H17" s="52"/>
      <c r="I17" s="52"/>
      <c r="J17" s="53"/>
      <c r="K17" s="52"/>
      <c r="L17" s="52"/>
    </row>
    <row r="18" spans="1:12">
      <c r="A18" s="9"/>
      <c r="B18" s="60" t="s">
        <v>10</v>
      </c>
      <c r="C18" s="61" t="s">
        <v>11</v>
      </c>
      <c r="D18" s="62"/>
      <c r="E18" s="62"/>
      <c r="F18" s="62"/>
      <c r="G18" s="63"/>
    </row>
    <row r="19" spans="1:12">
      <c r="A19" s="17"/>
      <c r="B19" s="64" t="s">
        <v>12</v>
      </c>
      <c r="C19" s="65" t="s">
        <v>13</v>
      </c>
      <c r="D19" s="66"/>
      <c r="E19" s="66"/>
      <c r="F19" s="67"/>
      <c r="G19" s="66"/>
    </row>
    <row r="20" spans="1:12" ht="63.75">
      <c r="A20" s="17">
        <v>6</v>
      </c>
      <c r="B20" s="18" t="s">
        <v>33</v>
      </c>
      <c r="C20" s="19" t="s">
        <v>51</v>
      </c>
      <c r="D20" s="20" t="s">
        <v>8</v>
      </c>
      <c r="E20" s="21">
        <f>(8+3.05)/2*5+138*3.05+(8+3.05)/2*5</f>
        <v>476.15</v>
      </c>
      <c r="F20" s="21"/>
      <c r="G20" s="67"/>
    </row>
    <row r="21" spans="1:12" ht="63.75">
      <c r="A21" s="17">
        <v>7</v>
      </c>
      <c r="B21" s="18" t="s">
        <v>34</v>
      </c>
      <c r="C21" s="19" t="s">
        <v>50</v>
      </c>
      <c r="D21" s="20" t="s">
        <v>8</v>
      </c>
      <c r="E21" s="21">
        <f>(8+3)/2*5+138*3+(8+3)/2*5</f>
        <v>469</v>
      </c>
      <c r="F21" s="67"/>
      <c r="G21" s="67"/>
    </row>
    <row r="22" spans="1:12" ht="12.75" customHeight="1">
      <c r="A22" s="15"/>
      <c r="B22" s="15" t="s">
        <v>14</v>
      </c>
      <c r="C22" s="68" t="s">
        <v>15</v>
      </c>
      <c r="D22" s="15"/>
      <c r="E22" s="42"/>
      <c r="F22" s="69"/>
      <c r="G22" s="69"/>
    </row>
    <row r="23" spans="1:12">
      <c r="A23" s="22"/>
      <c r="B23" s="23" t="s">
        <v>16</v>
      </c>
      <c r="C23" s="24" t="s">
        <v>17</v>
      </c>
      <c r="D23" s="23"/>
      <c r="E23" s="25"/>
      <c r="F23" s="67"/>
      <c r="G23" s="67"/>
    </row>
    <row r="24" spans="1:12" ht="51">
      <c r="A24" s="17">
        <v>8</v>
      </c>
      <c r="B24" s="18" t="s">
        <v>35</v>
      </c>
      <c r="C24" s="18" t="s">
        <v>52</v>
      </c>
      <c r="D24" s="20" t="s">
        <v>8</v>
      </c>
      <c r="E24" s="21">
        <f>148*0.5*2</f>
        <v>148</v>
      </c>
      <c r="F24" s="21"/>
      <c r="G24" s="67"/>
    </row>
    <row r="25" spans="1:12">
      <c r="A25" s="83" t="s">
        <v>36</v>
      </c>
      <c r="B25" s="84"/>
      <c r="C25" s="84"/>
      <c r="D25" s="84"/>
      <c r="E25" s="84"/>
      <c r="F25" s="85"/>
      <c r="G25" s="70">
        <f>SUM(G9:G24)</f>
        <v>0</v>
      </c>
    </row>
    <row r="26" spans="1:12">
      <c r="A26" s="83" t="s">
        <v>37</v>
      </c>
      <c r="B26" s="84"/>
      <c r="C26" s="84"/>
      <c r="D26" s="84"/>
      <c r="E26" s="84"/>
      <c r="F26" s="85"/>
      <c r="G26" s="70">
        <f>G25*0.23</f>
        <v>0</v>
      </c>
    </row>
    <row r="27" spans="1:12">
      <c r="A27" s="83" t="s">
        <v>38</v>
      </c>
      <c r="B27" s="84"/>
      <c r="C27" s="84"/>
      <c r="D27" s="84"/>
      <c r="E27" s="84"/>
      <c r="F27" s="85"/>
      <c r="G27" s="70">
        <f>SUM(G25:G26)</f>
        <v>0</v>
      </c>
    </row>
    <row r="35" spans="2:9">
      <c r="G35" s="72"/>
    </row>
    <row r="36" spans="2:9">
      <c r="I36" s="73"/>
    </row>
    <row r="43" spans="2:9">
      <c r="B43" s="1"/>
      <c r="G43" s="72"/>
    </row>
  </sheetData>
  <mergeCells count="12">
    <mergeCell ref="A27:F27"/>
    <mergeCell ref="A1:G1"/>
    <mergeCell ref="A2:G2"/>
    <mergeCell ref="A3:G3"/>
    <mergeCell ref="A5:A6"/>
    <mergeCell ref="C5:C6"/>
    <mergeCell ref="D5:E5"/>
    <mergeCell ref="C11:F11"/>
    <mergeCell ref="C14:F14"/>
    <mergeCell ref="C16:F16"/>
    <mergeCell ref="A25:F25"/>
    <mergeCell ref="A26:F26"/>
  </mergeCells>
  <pageMargins left="0.51181102362204722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koszt,inwest,Wola Roż,2</vt:lpstr>
      <vt:lpstr>'koszt,inwest,Wola Roż,2'!Obszar_wydruku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Bojarski</dc:creator>
  <cp:lastModifiedBy>mgdula</cp:lastModifiedBy>
  <cp:lastPrinted>2022-09-14T10:09:04Z</cp:lastPrinted>
  <dcterms:created xsi:type="dcterms:W3CDTF">2022-08-24T16:04:07Z</dcterms:created>
  <dcterms:modified xsi:type="dcterms:W3CDTF">2022-09-14T10:09:38Z</dcterms:modified>
</cp:coreProperties>
</file>