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mina\OneDrive\Pulpit\Przetargi\Przetargi 2023\Zamówienia do 130 tys. zł netto\RG.271.6.PROG.2023 Wykonanie utwardzenia placu w Wegierce\"/>
    </mc:Choice>
  </mc:AlternateContent>
  <xr:revisionPtr revIDLastSave="0" documentId="13_ncr:1_{FCF3E583-E6E4-4A27-8BF5-0DAB358501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zt,inwest,Węgierk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" l="1"/>
  <c r="E26" i="2"/>
  <c r="E25" i="2"/>
  <c r="G25" i="2" s="1"/>
  <c r="E23" i="2"/>
  <c r="G23" i="2" s="1"/>
  <c r="E18" i="2"/>
  <c r="E16" i="2"/>
  <c r="G16" i="2" s="1"/>
  <c r="E14" i="2"/>
  <c r="G14" i="2" s="1"/>
  <c r="E11" i="2"/>
  <c r="G11" i="2" s="1"/>
  <c r="E10" i="2"/>
  <c r="G9" i="2"/>
  <c r="G10" i="2"/>
  <c r="G28" i="2"/>
  <c r="G26" i="2"/>
  <c r="G18" i="2"/>
  <c r="G29" i="2" l="1"/>
  <c r="G30" i="2" s="1"/>
  <c r="G31" i="2" s="1"/>
</calcChain>
</file>

<file path=xl/sharedStrings.xml><?xml version="1.0" encoding="utf-8"?>
<sst xmlns="http://schemas.openxmlformats.org/spreadsheetml/2006/main" count="72" uniqueCount="63">
  <si>
    <t>Lp.</t>
  </si>
  <si>
    <t>D.01.00.00</t>
  </si>
  <si>
    <t>ROBOTY PRZYGOTOWAWCZE-Kod CPV-45111000-8</t>
  </si>
  <si>
    <t>D.02.01.01</t>
  </si>
  <si>
    <t>D.04.00.00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</si>
  <si>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</si>
  <si>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</si>
  <si>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</si>
  <si>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</si>
  <si>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D.04.06.01</t>
  </si>
  <si>
    <t>Podbudowa z chudego betonu</t>
  </si>
  <si>
    <t>m</t>
  </si>
  <si>
    <t>D.08.00.00</t>
  </si>
  <si>
    <t>ELEMENTY ULIC-Kod CPV 45233000-9</t>
  </si>
  <si>
    <t>D.08.01.01</t>
  </si>
  <si>
    <t>Krawężniki betonowe</t>
  </si>
  <si>
    <t>D.08.03.01</t>
  </si>
  <si>
    <t>Obrzeża betonowe</t>
  </si>
  <si>
    <t>D.08.02.01</t>
  </si>
  <si>
    <t>Chodniki z brukowej kostki betonowej</t>
  </si>
  <si>
    <t>D.03.06.00</t>
  </si>
  <si>
    <t>Regulacja elementów urządzeń podziemnych -Kod CPV 45233000-9</t>
  </si>
  <si>
    <t>szt.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</si>
  <si>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</si>
  <si>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</si>
  <si>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</si>
  <si>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</si>
  <si>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</si>
  <si>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</si>
  <si>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</si>
  <si>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</si>
  <si>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</si>
  <si>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</si>
  <si>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PODBUDOWY-Kod CPV 45233000-9</t>
  </si>
  <si>
    <t xml:space="preserve">D.04.01.01.13
</t>
  </si>
  <si>
    <t>Pobudowa z kruszywa łamanego stabilizowanego mechanicznie</t>
  </si>
  <si>
    <t xml:space="preserve">D.08.01.01.11
</t>
  </si>
  <si>
    <t xml:space="preserve">D.08.03.01.12
</t>
  </si>
  <si>
    <t xml:space="preserve">D.08.02.02.11
</t>
  </si>
  <si>
    <t>D.03.06.01.21</t>
  </si>
  <si>
    <t>RAZEM</t>
  </si>
  <si>
    <t>PODATEK VAT 23%</t>
  </si>
  <si>
    <t>OGÓŁEM WARTOŚĆ Z PODATKIEM VAT</t>
  </si>
  <si>
    <t>Rozbiórka elementów betonowych lub kamiennych</t>
  </si>
  <si>
    <t>Wykonanie koryta  w gruncie kat. II-IV mechanicznie,wraz z profilowaniem i zagęszczeniem podłoża , głębokość koryta 30cm,
F=8,0*4,5+21,0*1,0+1,5*9,0+12,0*1,5+48,0*1,5+1,6*18,0+12,0</t>
  </si>
  <si>
    <t>Wykonanie podbudowy z chudego betonu o wytrzymałości  Rm 6,0-9,0 MPa ,grubość warstwy 20cm
F=8,0*4,5+21,0*1,0+1,5*9,0+12,0*1,5+48,0*1,5+1,6*18,0+12,0</t>
  </si>
  <si>
    <t>Wykonanie podbudowy z mieszanki niezwiązanej frakcji 0-31,5mm w-wa górna grubość po zagęszczeniu 10cm  
F=8,0*4,5+9,0*2,0+9,0*1,5+12,0*1,5+48,0*1,5+63,3</t>
  </si>
  <si>
    <t>Ustawienie krawężników o wym. 15x30 cm na ławie betonowej z oporem,beton C8/10  
L=6,0</t>
  </si>
  <si>
    <t>Ustawienie obrzeży  o wym. 8x30 cm na ławie betonowej z oporem z beton C8/10 spoiny wypełnione zaprawą cementową 
L=17,0+22,0+120,0+22,0</t>
  </si>
  <si>
    <t>Regulacja pionowa studni  rewizyjnej fi 600 szt.5
Szt.=5</t>
  </si>
  <si>
    <t xml:space="preserve">D.01.02.04.41
</t>
  </si>
  <si>
    <t xml:space="preserve">D.01.02.04.44
</t>
  </si>
  <si>
    <t xml:space="preserve">D.01.02.04.27
</t>
  </si>
  <si>
    <t xml:space="preserve">D.04.06.01.13
</t>
  </si>
  <si>
    <t xml:space="preserve">D.04.04.02.22
</t>
  </si>
  <si>
    <t>Wykonanie chodnika z kostki brukowej betonowej  gr,6 cm na podsypce cementowo-piaskowej gr,6cm z wypełnieniem spoin piaskiem ,układanie na istniejącej trylince
F=21,0*6,0+0,5*(2,5+5,0)*35+0,5*(9,0+15,0)*4,0+28,0*8,0+0,5*(8,0+4,5)*15,0+41,0*4,5+7,0*9,0</t>
  </si>
  <si>
    <t>Wykonanie chodnika z kostki brukowej betonowej szarej gr,4cm na podsypce cementowo-piaskowej gr,4cm z wypełnieniem spoin piaskiem 
F=9,0*1,5+12,0*1,5+48,0*1,5+12,0</t>
  </si>
  <si>
    <t>KOSZTORYS OFERTOWY</t>
  </si>
  <si>
    <t>Rozebranie krawęzników betonowych 15x30x100 wraz z wywozem na odl. do 0,5 km
L=9,0</t>
  </si>
  <si>
    <t>Rozebranie obrzeży betonowych 8x20x100 wraz z wywozem na odl. do 0,5 km
L=61,5+2,5+38,0+34,5+20,0+21,0+20,0+15,5+9,0</t>
  </si>
  <si>
    <t>Rozebranie trylinki wraz z wywozem na odl. do 0,5 km
F=8,0*4,5+9,0*2,0+9,0*1,5+12,0*1,5+48,0*1,5+63,3</t>
  </si>
  <si>
    <t>na wykonanie utwardzenia placu kostką brukową</t>
  </si>
  <si>
    <t xml:space="preserve"> w miejscowości Węgierka nr 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</si>
</sst>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"/>
  </numFmts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1" fillId="0" borderId="0" xfId="1"/>
    <xf numFmtId="0" fontId="1" fillId="0" borderId="3" xfId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right"/>
    </xf>
    <xf numFmtId="0" fontId="2" fillId="2" borderId="3" xfId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2" fontId="1" fillId="3" borderId="3" xfId="0" applyNumberFormat="1" applyFont="1" applyFill="1" applyBorder="1" applyAlignment="1">
      <alignment horizontal="right" wrapText="1"/>
    </xf>
    <xf numFmtId="2" fontId="3" fillId="3" borderId="3" xfId="0" applyNumberFormat="1" applyFont="1" applyFill="1" applyBorder="1" applyAlignment="1">
      <alignment horizontal="right"/>
    </xf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wrapText="1"/>
    </xf>
    <xf numFmtId="0" fontId="1" fillId="0" borderId="3" xfId="1" applyBorder="1" applyAlignment="1">
      <alignment horizontal="center" vertical="center"/>
    </xf>
    <xf numFmtId="0" fontId="1" fillId="4" borderId="3" xfId="1" applyFill="1" applyBorder="1" applyAlignment="1">
      <alignment horizontal="left" vertical="top" wrapText="1"/>
    </xf>
    <xf numFmtId="2" fontId="1" fillId="0" borderId="3" xfId="1" applyNumberFormat="1" applyBorder="1"/>
    <xf numFmtId="0" fontId="1" fillId="0" borderId="3" xfId="1" applyBorder="1" applyAlignment="1">
      <alignment horizontal="left" vertical="top" wrapText="1"/>
    </xf>
    <xf numFmtId="0" fontId="2" fillId="4" borderId="7" xfId="1" applyFont="1" applyFill="1" applyBorder="1" applyAlignment="1">
      <alignment horizontal="center"/>
    </xf>
    <xf numFmtId="0" fontId="2" fillId="4" borderId="7" xfId="1" applyFont="1" applyFill="1" applyBorder="1" applyAlignment="1">
      <alignment horizontal="center" wrapText="1"/>
    </xf>
    <xf numFmtId="0" fontId="5" fillId="4" borderId="7" xfId="1" applyFont="1" applyFill="1" applyBorder="1" applyAlignment="1">
      <alignment horizontal="center"/>
    </xf>
    <xf numFmtId="0" fontId="2" fillId="4" borderId="7" xfId="1" applyFont="1" applyFill="1" applyBorder="1"/>
    <xf numFmtId="0" fontId="1" fillId="4" borderId="3" xfId="1" applyFill="1" applyBorder="1" applyAlignment="1">
      <alignment horizontal="center"/>
    </xf>
    <xf numFmtId="2" fontId="1" fillId="4" borderId="3" xfId="1" applyNumberFormat="1" applyFill="1" applyBorder="1"/>
    <xf numFmtId="0" fontId="1" fillId="0" borderId="1" xfId="1" applyBorder="1" applyAlignment="1">
      <alignment horizontal="center" vertical="top" readingOrder="1"/>
    </xf>
    <xf numFmtId="0" fontId="1" fillId="0" borderId="1" xfId="1" applyBorder="1" applyAlignment="1">
      <alignment vertical="top" readingOrder="1"/>
    </xf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top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Alignment="1">
      <alignment horizontal="left" vertical="center"/>
    </xf>
    <xf numFmtId="0" fontId="2" fillId="0" borderId="2" xfId="0" applyFont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left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1" fillId="0" borderId="2" xfId="0" applyFont="1" applyBorder="1" applyAlignment="1">
      <alignment horizontal="center" vertical="center" readingOrder="1"/>
    </xf>
    <xf numFmtId="2" fontId="1" fillId="0" borderId="2" xfId="0" quotePrefix="1" applyNumberFormat="1" applyFont="1" applyBorder="1" applyAlignment="1">
      <alignment horizontal="right" readingOrder="1"/>
    </xf>
    <xf numFmtId="0" fontId="2" fillId="2" borderId="2" xfId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/>
    </xf>
    <xf numFmtId="2" fontId="1" fillId="2" borderId="2" xfId="1" applyNumberFormat="1" applyFill="1" applyBorder="1" applyAlignment="1">
      <alignment wrapText="1"/>
    </xf>
    <xf numFmtId="0" fontId="1" fillId="2" borderId="2" xfId="1" applyFill="1" applyBorder="1"/>
    <xf numFmtId="0" fontId="1" fillId="2" borderId="2" xfId="1" applyFill="1" applyBorder="1" applyAlignment="1">
      <alignment vertical="top"/>
    </xf>
    <xf numFmtId="0" fontId="1" fillId="3" borderId="2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vertical="center"/>
    </xf>
    <xf numFmtId="0" fontId="1" fillId="3" borderId="0" xfId="1" applyFill="1" applyAlignment="1">
      <alignment vertical="top"/>
    </xf>
    <xf numFmtId="164" fontId="4" fillId="3" borderId="0" xfId="1" applyNumberFormat="1" applyFont="1" applyFill="1" applyAlignment="1">
      <alignment vertical="top"/>
    </xf>
    <xf numFmtId="0" fontId="1" fillId="2" borderId="0" xfId="1" applyFill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Alignment="1">
      <alignment vertical="top"/>
    </xf>
    <xf numFmtId="164" fontId="4" fillId="3" borderId="0" xfId="0" applyNumberFormat="1" applyFont="1" applyFill="1" applyAlignment="1">
      <alignment vertical="top"/>
    </xf>
    <xf numFmtId="0" fontId="1" fillId="2" borderId="0" xfId="0" applyFont="1" applyFill="1" applyAlignment="1">
      <alignment vertical="top"/>
    </xf>
    <xf numFmtId="2" fontId="1" fillId="0" borderId="3" xfId="0" applyNumberFormat="1" applyFont="1" applyBorder="1"/>
    <xf numFmtId="2" fontId="1" fillId="3" borderId="6" xfId="0" applyNumberFormat="1" applyFont="1" applyFill="1" applyBorder="1" applyAlignment="1">
      <alignment horizontal="right" wrapText="1"/>
    </xf>
    <xf numFmtId="2" fontId="1" fillId="0" borderId="3" xfId="1" applyNumberFormat="1" applyBorder="1" applyAlignment="1">
      <alignment horizontal="right" readingOrder="1"/>
    </xf>
    <xf numFmtId="0" fontId="2" fillId="2" borderId="3" xfId="1" applyFont="1" applyFill="1" applyBorder="1" applyAlignment="1">
      <alignment horizontal="center" vertical="center" wrapText="1"/>
    </xf>
    <xf numFmtId="2" fontId="1" fillId="2" borderId="3" xfId="1" applyNumberFormat="1" applyFill="1" applyBorder="1" applyAlignment="1">
      <alignment horizontal="right"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/>
    </xf>
    <xf numFmtId="0" fontId="2" fillId="0" borderId="7" xfId="1" applyFont="1" applyBorder="1"/>
    <xf numFmtId="0" fontId="2" fillId="5" borderId="3" xfId="1" applyFont="1" applyFill="1" applyBorder="1"/>
    <xf numFmtId="2" fontId="1" fillId="5" borderId="3" xfId="1" applyNumberFormat="1" applyFill="1" applyBorder="1"/>
    <xf numFmtId="2" fontId="1" fillId="5" borderId="3" xfId="1" applyNumberFormat="1" applyFill="1" applyBorder="1" applyAlignment="1">
      <alignment horizontal="right" readingOrder="1"/>
    </xf>
    <xf numFmtId="2" fontId="1" fillId="0" borderId="3" xfId="1" applyNumberFormat="1" applyBorder="1" applyAlignment="1">
      <alignment horizontal="right" vertical="top" readingOrder="1"/>
    </xf>
    <xf numFmtId="0" fontId="2" fillId="0" borderId="0" xfId="1" applyFont="1"/>
    <xf numFmtId="2" fontId="1" fillId="0" borderId="0" xfId="1" applyNumberFormat="1"/>
    <xf numFmtId="0" fontId="2" fillId="2" borderId="3" xfId="0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readingOrder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7"/>
  <sheetViews>
    <sheetView tabSelected="1" workbookViewId="0">
      <selection activeCell="J10" sqref="J10"/>
    </sheetView>
  </sheetViews>
  <sheetFormatPr defaultRowHeight="12.75"/>
  <cols>
    <col min="1" max="1" width="3.75" style="1" customWidth="1"/>
    <col min="2" max="2" width="11.125" style="1" customWidth="1"/>
    <col min="3" max="3" width="40.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>
      <c r="A1" s="77" t="s">
        <v>57</v>
      </c>
      <c r="B1" s="77"/>
      <c r="C1" s="77"/>
      <c r="D1" s="77"/>
      <c r="E1" s="77"/>
      <c r="F1" s="77"/>
      <c r="G1" s="77"/>
    </row>
    <row r="2" spans="1:16">
      <c r="A2" s="78" t="s">
        <v>61</v>
      </c>
      <c r="B2" s="78"/>
      <c r="C2" s="78"/>
      <c r="D2" s="78"/>
      <c r="E2" s="78"/>
      <c r="F2" s="78"/>
      <c r="G2" s="78"/>
    </row>
    <row r="3" spans="1:16">
      <c r="A3" s="78" t="s">
        <v>62</v>
      </c>
      <c r="B3" s="78"/>
      <c r="C3" s="78"/>
      <c r="D3" s="78"/>
      <c r="E3" s="78"/>
      <c r="F3" s="78"/>
      <c r="G3" s="78"/>
    </row>
    <row r="4" spans="1:16">
      <c r="A4" s="29"/>
      <c r="B4" s="30"/>
      <c r="C4" s="29"/>
      <c r="D4" s="29"/>
      <c r="E4" s="29"/>
      <c r="F4" s="29"/>
      <c r="G4" s="29"/>
    </row>
    <row r="5" spans="1:16" ht="25.5">
      <c r="A5" s="79" t="s">
        <v>0</v>
      </c>
      <c r="B5" s="31" t="s">
        <v>23</v>
      </c>
      <c r="C5" s="81" t="s">
        <v>24</v>
      </c>
      <c r="D5" s="83" t="s">
        <v>25</v>
      </c>
      <c r="E5" s="84"/>
      <c r="F5" s="32" t="s">
        <v>26</v>
      </c>
      <c r="G5" s="32" t="s">
        <v>27</v>
      </c>
    </row>
    <row r="6" spans="1:16" s="36" customFormat="1" ht="25.5">
      <c r="A6" s="80"/>
      <c r="B6" s="33" t="s">
        <v>28</v>
      </c>
      <c r="C6" s="82"/>
      <c r="D6" s="34" t="s">
        <v>29</v>
      </c>
      <c r="E6" s="35" t="s">
        <v>30</v>
      </c>
      <c r="F6" s="35" t="s">
        <v>31</v>
      </c>
      <c r="G6" s="35" t="s">
        <v>32</v>
      </c>
    </row>
    <row r="7" spans="1:16" s="36" customFormat="1" ht="18" customHeight="1">
      <c r="A7" s="37"/>
      <c r="B7" s="3" t="s">
        <v>1</v>
      </c>
      <c r="C7" s="72" t="s">
        <v>2</v>
      </c>
      <c r="D7" s="38"/>
      <c r="E7" s="39"/>
      <c r="F7" s="39"/>
      <c r="G7" s="39"/>
    </row>
    <row r="8" spans="1:16" s="36" customFormat="1" ht="12.75" customHeight="1">
      <c r="A8" s="40"/>
      <c r="B8" s="9" t="s">
        <v>3</v>
      </c>
      <c r="C8" s="74" t="s">
        <v>43</v>
      </c>
      <c r="D8" s="75"/>
      <c r="E8" s="75"/>
      <c r="F8" s="76"/>
      <c r="G8" s="41"/>
    </row>
    <row r="9" spans="1:16" s="36" customFormat="1" ht="42" customHeight="1">
      <c r="A9" s="40">
        <v>1</v>
      </c>
      <c r="B9" s="10" t="s">
        <v>50</v>
      </c>
      <c r="C9" s="11" t="s">
        <v>58</v>
      </c>
      <c r="D9" s="12" t="s">
        <v>11</v>
      </c>
      <c r="E9" s="13">
        <v>9</v>
      </c>
      <c r="F9" s="13"/>
      <c r="G9" s="48">
        <f>F9*E9</f>
        <v>0</v>
      </c>
    </row>
    <row r="10" spans="1:16" s="36" customFormat="1" ht="40.5" customHeight="1">
      <c r="A10" s="40">
        <v>2</v>
      </c>
      <c r="B10" s="10" t="s">
        <v>51</v>
      </c>
      <c r="C10" s="11" t="s">
        <v>59</v>
      </c>
      <c r="D10" s="12" t="s">
        <v>11</v>
      </c>
      <c r="E10" s="13">
        <f>61.5+2.5+38+34.5+20+21+20+15.5+9</f>
        <v>222</v>
      </c>
      <c r="F10" s="13"/>
      <c r="G10" s="48">
        <f>F10*E10</f>
        <v>0</v>
      </c>
    </row>
    <row r="11" spans="1:16" s="36" customFormat="1" ht="26.25" customHeight="1">
      <c r="A11" s="47">
        <v>3</v>
      </c>
      <c r="B11" s="10" t="s">
        <v>52</v>
      </c>
      <c r="C11" s="11" t="s">
        <v>60</v>
      </c>
      <c r="D11" s="4" t="s">
        <v>7</v>
      </c>
      <c r="E11" s="13">
        <f>8*4.5+9*2+9*1.5+12*1.5+48*1.5+63.3</f>
        <v>220.8</v>
      </c>
      <c r="F11" s="13"/>
      <c r="G11" s="48">
        <f>F11*E11</f>
        <v>0</v>
      </c>
    </row>
    <row r="12" spans="1:16" s="52" customFormat="1" ht="13.15" customHeight="1">
      <c r="A12" s="42"/>
      <c r="B12" s="49" t="s">
        <v>4</v>
      </c>
      <c r="C12" s="18" t="s">
        <v>33</v>
      </c>
      <c r="D12" s="43"/>
      <c r="E12" s="44"/>
      <c r="F12" s="45"/>
      <c r="G12" s="46"/>
      <c r="H12" s="50"/>
      <c r="I12" s="50"/>
      <c r="J12" s="51"/>
      <c r="K12" s="50"/>
      <c r="L12" s="50"/>
      <c r="M12" s="50"/>
      <c r="N12" s="50"/>
      <c r="O12" s="50"/>
      <c r="P12" s="50"/>
    </row>
    <row r="13" spans="1:16" s="57" customFormat="1" ht="12.75" customHeight="1">
      <c r="A13" s="53"/>
      <c r="B13" s="9" t="s">
        <v>5</v>
      </c>
      <c r="C13" s="74" t="s">
        <v>6</v>
      </c>
      <c r="D13" s="75"/>
      <c r="E13" s="75"/>
      <c r="F13" s="76"/>
      <c r="G13" s="54"/>
      <c r="H13" s="55"/>
      <c r="I13" s="55"/>
      <c r="J13" s="56"/>
      <c r="K13" s="55"/>
      <c r="L13" s="55"/>
      <c r="M13" s="55"/>
      <c r="N13" s="55"/>
      <c r="O13" s="55"/>
      <c r="P13" s="55"/>
    </row>
    <row r="14" spans="1:16" s="57" customFormat="1" ht="64.5" customHeight="1">
      <c r="A14" s="47">
        <v>4</v>
      </c>
      <c r="B14" s="10" t="s">
        <v>34</v>
      </c>
      <c r="C14" s="11" t="s">
        <v>44</v>
      </c>
      <c r="D14" s="4" t="s">
        <v>7</v>
      </c>
      <c r="E14" s="13">
        <f>8*4.5+21*1+1.5*9+12*1.5+48*1.5+1.6*18+12</f>
        <v>201.3</v>
      </c>
      <c r="F14" s="13"/>
      <c r="G14" s="48">
        <f>F14*E14</f>
        <v>0</v>
      </c>
      <c r="H14" s="55"/>
      <c r="I14" s="55"/>
      <c r="J14" s="56"/>
      <c r="K14" s="55"/>
      <c r="L14" s="55"/>
      <c r="M14" s="55"/>
      <c r="N14" s="55"/>
      <c r="O14" s="55"/>
      <c r="P14" s="55"/>
    </row>
    <row r="15" spans="1:16" s="57" customFormat="1" ht="12.75" customHeight="1">
      <c r="A15" s="5"/>
      <c r="B15" s="15" t="s">
        <v>9</v>
      </c>
      <c r="C15" s="16" t="s">
        <v>10</v>
      </c>
      <c r="D15" s="4"/>
      <c r="E15" s="14"/>
      <c r="F15" s="59"/>
      <c r="G15" s="6"/>
      <c r="H15" s="55"/>
      <c r="I15" s="55"/>
      <c r="J15" s="56"/>
      <c r="K15" s="55"/>
      <c r="L15" s="55"/>
      <c r="M15" s="55"/>
      <c r="N15" s="55"/>
      <c r="O15" s="55"/>
      <c r="P15" s="55"/>
    </row>
    <row r="16" spans="1:16" s="55" customFormat="1" ht="63.75">
      <c r="A16" s="8">
        <v>5</v>
      </c>
      <c r="B16" s="10" t="s">
        <v>53</v>
      </c>
      <c r="C16" s="11" t="s">
        <v>45</v>
      </c>
      <c r="D16" s="4" t="s">
        <v>7</v>
      </c>
      <c r="E16" s="14">
        <f>8*4.5+21*1+1.5*9+12*1.5+48*1.5+1.6*18+12</f>
        <v>201.3</v>
      </c>
      <c r="F16" s="59"/>
      <c r="G16" s="6">
        <f>E16*F16</f>
        <v>0</v>
      </c>
      <c r="J16" s="56"/>
    </row>
    <row r="17" spans="1:10" s="55" customFormat="1" ht="14.25">
      <c r="A17" s="5"/>
      <c r="B17" s="9" t="s">
        <v>8</v>
      </c>
      <c r="C17" s="74" t="s">
        <v>35</v>
      </c>
      <c r="D17" s="75"/>
      <c r="E17" s="75"/>
      <c r="F17" s="76"/>
      <c r="G17" s="58"/>
      <c r="J17" s="56"/>
    </row>
    <row r="18" spans="1:10" s="55" customFormat="1" ht="51">
      <c r="A18" s="8">
        <v>6</v>
      </c>
      <c r="B18" s="10" t="s">
        <v>54</v>
      </c>
      <c r="C18" s="11" t="s">
        <v>46</v>
      </c>
      <c r="D18" s="4" t="s">
        <v>7</v>
      </c>
      <c r="E18" s="14">
        <f>8*4.5+9*2+9*1.5+12*1.5+48*1.5+63.3</f>
        <v>220.8</v>
      </c>
      <c r="F18" s="59"/>
      <c r="G18" s="6">
        <f>E18*F18</f>
        <v>0</v>
      </c>
      <c r="J18" s="56"/>
    </row>
    <row r="19" spans="1:10">
      <c r="A19" s="17"/>
      <c r="B19" s="7" t="s">
        <v>12</v>
      </c>
      <c r="C19" s="61" t="s">
        <v>13</v>
      </c>
      <c r="D19" s="17"/>
      <c r="E19" s="49"/>
      <c r="F19" s="62"/>
      <c r="G19" s="62"/>
    </row>
    <row r="20" spans="1:10">
      <c r="A20" s="63"/>
      <c r="B20" s="64" t="s">
        <v>14</v>
      </c>
      <c r="C20" s="24" t="s">
        <v>15</v>
      </c>
      <c r="D20" s="64"/>
      <c r="E20" s="65"/>
      <c r="F20" s="60"/>
      <c r="G20" s="60"/>
    </row>
    <row r="21" spans="1:10" ht="38.25">
      <c r="A21" s="19">
        <v>7</v>
      </c>
      <c r="B21" s="22" t="s">
        <v>36</v>
      </c>
      <c r="C21" s="20" t="s">
        <v>47</v>
      </c>
      <c r="D21" s="27" t="s">
        <v>11</v>
      </c>
      <c r="E21" s="28">
        <v>6</v>
      </c>
      <c r="F21" s="59"/>
      <c r="G21" s="60">
        <f>F21*E21</f>
        <v>0</v>
      </c>
    </row>
    <row r="22" spans="1:10" ht="14.25">
      <c r="A22" s="19"/>
      <c r="B22" s="23" t="s">
        <v>16</v>
      </c>
      <c r="C22" s="24" t="s">
        <v>17</v>
      </c>
      <c r="D22" s="25"/>
      <c r="E22" s="26"/>
      <c r="F22" s="59"/>
      <c r="G22" s="60"/>
    </row>
    <row r="23" spans="1:10" ht="51">
      <c r="A23" s="19">
        <v>8</v>
      </c>
      <c r="B23" s="20" t="s">
        <v>37</v>
      </c>
      <c r="C23" s="20" t="s">
        <v>48</v>
      </c>
      <c r="D23" s="27" t="s">
        <v>11</v>
      </c>
      <c r="E23" s="28">
        <f>17+22+120+22</f>
        <v>181</v>
      </c>
      <c r="F23" s="59"/>
      <c r="G23" s="60">
        <f>E23*F23</f>
        <v>0</v>
      </c>
    </row>
    <row r="24" spans="1:10" ht="14.25">
      <c r="A24" s="19"/>
      <c r="B24" s="23" t="s">
        <v>18</v>
      </c>
      <c r="C24" s="24" t="s">
        <v>19</v>
      </c>
      <c r="D24" s="25"/>
      <c r="E24" s="26"/>
      <c r="F24" s="59"/>
      <c r="G24" s="60"/>
    </row>
    <row r="25" spans="1:10" ht="51">
      <c r="A25" s="19">
        <v>9</v>
      </c>
      <c r="B25" s="20" t="s">
        <v>38</v>
      </c>
      <c r="C25" s="20" t="s">
        <v>56</v>
      </c>
      <c r="D25" s="2" t="s">
        <v>7</v>
      </c>
      <c r="E25" s="28">
        <f>9*1.5+12*1.5+48*1.5+12</f>
        <v>115.5</v>
      </c>
      <c r="F25" s="59"/>
      <c r="G25" s="60">
        <f>F25*E25</f>
        <v>0</v>
      </c>
    </row>
    <row r="26" spans="1:10" ht="76.5">
      <c r="A26" s="19">
        <v>10</v>
      </c>
      <c r="B26" s="20" t="s">
        <v>38</v>
      </c>
      <c r="C26" s="20" t="s">
        <v>55</v>
      </c>
      <c r="D26" s="2" t="s">
        <v>7</v>
      </c>
      <c r="E26" s="28">
        <f>21*6+0.5*(2.5+5)*35+0.5*(9+15)*4+28*8+0.5*(8+4.5)*15+41*4.5+7*9</f>
        <v>870.5</v>
      </c>
      <c r="F26" s="59"/>
      <c r="G26" s="60">
        <f>F26*E26</f>
        <v>0</v>
      </c>
    </row>
    <row r="27" spans="1:10" ht="25.5">
      <c r="A27" s="17"/>
      <c r="B27" s="7" t="s">
        <v>20</v>
      </c>
      <c r="C27" s="18" t="s">
        <v>21</v>
      </c>
      <c r="D27" s="7"/>
      <c r="E27" s="66"/>
      <c r="F27" s="67"/>
      <c r="G27" s="68"/>
    </row>
    <row r="28" spans="1:10" ht="25.5">
      <c r="A28" s="19">
        <v>11</v>
      </c>
      <c r="B28" s="22" t="s">
        <v>39</v>
      </c>
      <c r="C28" s="22" t="s">
        <v>49</v>
      </c>
      <c r="D28" s="2" t="s">
        <v>22</v>
      </c>
      <c r="E28" s="21">
        <v>5</v>
      </c>
      <c r="F28" s="21"/>
      <c r="G28" s="60">
        <f>F28*E28</f>
        <v>0</v>
      </c>
    </row>
    <row r="29" spans="1:10">
      <c r="A29" s="73" t="s">
        <v>40</v>
      </c>
      <c r="B29" s="73"/>
      <c r="C29" s="73"/>
      <c r="D29" s="73"/>
      <c r="E29" s="73"/>
      <c r="F29" s="73"/>
      <c r="G29" s="69">
        <f>SUM(G9:G28)</f>
        <v>0</v>
      </c>
    </row>
    <row r="30" spans="1:10">
      <c r="A30" s="73" t="s">
        <v>41</v>
      </c>
      <c r="B30" s="73"/>
      <c r="C30" s="73"/>
      <c r="D30" s="73"/>
      <c r="E30" s="73"/>
      <c r="F30" s="73"/>
      <c r="G30" s="69">
        <f>G29*0.23</f>
        <v>0</v>
      </c>
    </row>
    <row r="31" spans="1:10">
      <c r="A31" s="73" t="s">
        <v>42</v>
      </c>
      <c r="B31" s="73"/>
      <c r="C31" s="73"/>
      <c r="D31" s="73"/>
      <c r="E31" s="73"/>
      <c r="F31" s="73"/>
      <c r="G31" s="69">
        <f>SUM(G29:G30)</f>
        <v>0</v>
      </c>
    </row>
    <row r="39" spans="7:9">
      <c r="G39" s="70"/>
    </row>
    <row r="42" spans="7:9">
      <c r="I42" s="71"/>
    </row>
    <row r="47" spans="7:9">
      <c r="G47" s="70"/>
    </row>
  </sheetData>
  <mergeCells count="12">
    <mergeCell ref="A1:G1"/>
    <mergeCell ref="A2:G2"/>
    <mergeCell ref="A3:G3"/>
    <mergeCell ref="A5:A6"/>
    <mergeCell ref="C5:C6"/>
    <mergeCell ref="D5:E5"/>
    <mergeCell ref="A31:F31"/>
    <mergeCell ref="C8:F8"/>
    <mergeCell ref="C13:F13"/>
    <mergeCell ref="C17:F17"/>
    <mergeCell ref="A29:F29"/>
    <mergeCell ref="A30:F30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koszt,inwest,Węgierka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Marian Gdula</cp:lastModifiedBy>
  <dcterms:created xsi:type="dcterms:W3CDTF">2023-06-21T07:43:17Z</dcterms:created>
  <dcterms:modified xsi:type="dcterms:W3CDTF">2023-08-08T10:54:05Z</dcterms:modified>
</cp:coreProperties>
</file>